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5" windowWidth="20115" windowHeight="8325" activeTab="6"/>
  </bookViews>
  <sheets>
    <sheet name="ห้อง 1" sheetId="1" r:id="rId1"/>
    <sheet name="ห้อง 2" sheetId="2" r:id="rId2"/>
    <sheet name="ห้อง 3" sheetId="3" r:id="rId3"/>
    <sheet name="ห้อง 4" sheetId="4" r:id="rId4"/>
    <sheet name="ห้อง 5" sheetId="5" r:id="rId5"/>
    <sheet name="ห้อง 6" sheetId="6" r:id="rId6"/>
    <sheet name="แบบสรุปผลการเรียน" sheetId="8" r:id="rId7"/>
  </sheets>
  <externalReferences>
    <externalReference r:id="rId8"/>
  </externalReferences>
  <definedNames>
    <definedName name="_xlnm.Print_Area" localSheetId="1">'ห้อง 2'!$A$1:$M$66</definedName>
    <definedName name="_xlnm.Print_Area" localSheetId="2">'ห้อง 3'!$A$1:$L$66</definedName>
    <definedName name="_xlnm.Print_Area" localSheetId="3">'ห้อง 4'!$A$1:$L$66</definedName>
    <definedName name="_xlnm.Print_Area" localSheetId="4">'ห้อง 5'!$A$1:$L$65</definedName>
    <definedName name="_xlnm.Print_Area" localSheetId="5">'ห้อง 6'!$A$1:$L$65</definedName>
  </definedNames>
  <calcPr calcId="144525"/>
</workbook>
</file>

<file path=xl/calcChain.xml><?xml version="1.0" encoding="utf-8"?>
<calcChain xmlns="http://schemas.openxmlformats.org/spreadsheetml/2006/main">
  <c r="F42" i="1" l="1"/>
  <c r="F41" i="1"/>
  <c r="F40" i="1"/>
  <c r="F39" i="1"/>
  <c r="F38" i="1"/>
  <c r="F37" i="1"/>
  <c r="F36" i="1"/>
  <c r="F35" i="1"/>
  <c r="F34" i="1"/>
  <c r="F33" i="1"/>
  <c r="E42" i="1"/>
  <c r="F66" i="2"/>
  <c r="F57" i="2"/>
  <c r="F65" i="2"/>
  <c r="F64" i="2"/>
  <c r="F63" i="2"/>
  <c r="F62" i="2"/>
  <c r="F61" i="2"/>
  <c r="F60" i="2"/>
  <c r="F59" i="2"/>
  <c r="F58" i="2"/>
  <c r="E66" i="2"/>
  <c r="F66" i="3"/>
  <c r="F65" i="3"/>
  <c r="F64" i="3"/>
  <c r="F63" i="3"/>
  <c r="F62" i="3"/>
  <c r="F61" i="3"/>
  <c r="F60" i="3"/>
  <c r="F59" i="3"/>
  <c r="F58" i="3"/>
  <c r="F57" i="3"/>
  <c r="E66" i="3"/>
  <c r="F66" i="4"/>
  <c r="F65" i="4"/>
  <c r="F64" i="4"/>
  <c r="F63" i="4"/>
  <c r="F62" i="4"/>
  <c r="F61" i="4"/>
  <c r="F60" i="4"/>
  <c r="F59" i="4"/>
  <c r="F58" i="4"/>
  <c r="F57" i="4"/>
  <c r="E66" i="4"/>
  <c r="F66" i="5"/>
  <c r="E66" i="5"/>
  <c r="F57" i="5" s="1"/>
  <c r="F65" i="5"/>
  <c r="F63" i="5"/>
  <c r="F62" i="5"/>
  <c r="F61" i="5"/>
  <c r="F59" i="5"/>
  <c r="F58" i="5"/>
  <c r="F66" i="6"/>
  <c r="F65" i="6"/>
  <c r="F64" i="6"/>
  <c r="F63" i="6"/>
  <c r="F62" i="6"/>
  <c r="F61" i="6"/>
  <c r="F60" i="6"/>
  <c r="F59" i="6"/>
  <c r="F58" i="6"/>
  <c r="F57" i="6"/>
  <c r="E66" i="6"/>
  <c r="F60" i="5" l="1"/>
  <c r="F64" i="5"/>
  <c r="M10" i="8"/>
  <c r="A10" i="8"/>
  <c r="J12" i="8" s="1"/>
  <c r="L10" i="8" l="1"/>
  <c r="D12" i="8"/>
  <c r="H12" i="8"/>
  <c r="C12" i="8"/>
  <c r="G12" i="8"/>
  <c r="K12" i="8"/>
  <c r="E12" i="8"/>
  <c r="I12" i="8"/>
  <c r="B12" i="8"/>
  <c r="F12" i="8"/>
  <c r="E63" i="6" l="1"/>
  <c r="J52" i="6"/>
  <c r="K52" i="6" s="1"/>
  <c r="J51" i="6"/>
  <c r="K51" i="6" s="1"/>
  <c r="J50" i="6"/>
  <c r="K50" i="6" s="1"/>
  <c r="J49" i="6"/>
  <c r="K49" i="6" s="1"/>
  <c r="J48" i="6"/>
  <c r="K48" i="6" s="1"/>
  <c r="J47" i="6"/>
  <c r="K47" i="6" s="1"/>
  <c r="J46" i="6"/>
  <c r="K46" i="6" s="1"/>
  <c r="J45" i="6"/>
  <c r="K45" i="6" s="1"/>
  <c r="J44" i="6"/>
  <c r="K44" i="6" s="1"/>
  <c r="J43" i="6"/>
  <c r="K43" i="6" s="1"/>
  <c r="J42" i="6"/>
  <c r="K42" i="6" s="1"/>
  <c r="J41" i="6"/>
  <c r="K41" i="6" s="1"/>
  <c r="J40" i="6"/>
  <c r="K40" i="6" s="1"/>
  <c r="J39" i="6"/>
  <c r="K39" i="6" s="1"/>
  <c r="J38" i="6"/>
  <c r="K38" i="6" s="1"/>
  <c r="J37" i="6"/>
  <c r="K37" i="6" s="1"/>
  <c r="J36" i="6"/>
  <c r="K36" i="6" s="1"/>
  <c r="J35" i="6"/>
  <c r="K35" i="6" s="1"/>
  <c r="J34" i="6"/>
  <c r="K34" i="6" s="1"/>
  <c r="J33" i="6"/>
  <c r="K33" i="6" s="1"/>
  <c r="J32" i="6"/>
  <c r="K32" i="6" s="1"/>
  <c r="J31" i="6"/>
  <c r="K31" i="6" s="1"/>
  <c r="J30" i="6"/>
  <c r="K30" i="6" s="1"/>
  <c r="J29" i="6"/>
  <c r="K29" i="6" s="1"/>
  <c r="J28" i="6"/>
  <c r="K28" i="6" s="1"/>
  <c r="J27" i="6"/>
  <c r="K27" i="6" s="1"/>
  <c r="J26" i="6"/>
  <c r="K26" i="6" s="1"/>
  <c r="J25" i="6"/>
  <c r="K25" i="6" s="1"/>
  <c r="J24" i="6"/>
  <c r="K24" i="6" s="1"/>
  <c r="J23" i="6"/>
  <c r="K23" i="6" s="1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J16" i="6"/>
  <c r="K16" i="6" s="1"/>
  <c r="J15" i="6"/>
  <c r="K15" i="6" s="1"/>
  <c r="J14" i="6"/>
  <c r="K14" i="6" s="1"/>
  <c r="J13" i="6"/>
  <c r="K13" i="6" s="1"/>
  <c r="J12" i="6"/>
  <c r="K12" i="6" s="1"/>
  <c r="J11" i="6"/>
  <c r="K11" i="6" s="1"/>
  <c r="J10" i="6"/>
  <c r="K10" i="6" s="1"/>
  <c r="J9" i="6"/>
  <c r="K9" i="6" s="1"/>
  <c r="J8" i="6"/>
  <c r="K8" i="6" s="1"/>
  <c r="E65" i="5"/>
  <c r="E64" i="5"/>
  <c r="E63" i="5"/>
  <c r="E62" i="5"/>
  <c r="E61" i="5"/>
  <c r="E60" i="5"/>
  <c r="E59" i="5"/>
  <c r="E58" i="5"/>
  <c r="E57" i="5"/>
  <c r="J53" i="5"/>
  <c r="K53" i="5" s="1"/>
  <c r="K52" i="5"/>
  <c r="J52" i="5"/>
  <c r="J51" i="5"/>
  <c r="K51" i="5" s="1"/>
  <c r="K50" i="5"/>
  <c r="J50" i="5"/>
  <c r="J49" i="5"/>
  <c r="K49" i="5" s="1"/>
  <c r="K48" i="5"/>
  <c r="J48" i="5"/>
  <c r="J47" i="5"/>
  <c r="K47" i="5" s="1"/>
  <c r="K46" i="5"/>
  <c r="J46" i="5"/>
  <c r="J45" i="5"/>
  <c r="K45" i="5" s="1"/>
  <c r="K44" i="5"/>
  <c r="J44" i="5"/>
  <c r="J43" i="5"/>
  <c r="K43" i="5" s="1"/>
  <c r="K42" i="5"/>
  <c r="J42" i="5"/>
  <c r="J41" i="5"/>
  <c r="K41" i="5" s="1"/>
  <c r="K40" i="5"/>
  <c r="J40" i="5"/>
  <c r="J39" i="5"/>
  <c r="K39" i="5" s="1"/>
  <c r="K38" i="5"/>
  <c r="J38" i="5"/>
  <c r="J37" i="5"/>
  <c r="K37" i="5" s="1"/>
  <c r="K36" i="5"/>
  <c r="J36" i="5"/>
  <c r="J35" i="5"/>
  <c r="K35" i="5" s="1"/>
  <c r="K34" i="5"/>
  <c r="J34" i="5"/>
  <c r="J33" i="5"/>
  <c r="K33" i="5" s="1"/>
  <c r="K32" i="5"/>
  <c r="J32" i="5"/>
  <c r="J31" i="5"/>
  <c r="K31" i="5" s="1"/>
  <c r="K30" i="5"/>
  <c r="J30" i="5"/>
  <c r="J29" i="5"/>
  <c r="K29" i="5" s="1"/>
  <c r="K28" i="5"/>
  <c r="J28" i="5"/>
  <c r="J27" i="5"/>
  <c r="K27" i="5" s="1"/>
  <c r="K26" i="5"/>
  <c r="J26" i="5"/>
  <c r="J25" i="5"/>
  <c r="K25" i="5" s="1"/>
  <c r="K24" i="5"/>
  <c r="J24" i="5"/>
  <c r="J23" i="5"/>
  <c r="K23" i="5" s="1"/>
  <c r="K22" i="5"/>
  <c r="J22" i="5"/>
  <c r="J21" i="5"/>
  <c r="K21" i="5" s="1"/>
  <c r="K20" i="5"/>
  <c r="J20" i="5"/>
  <c r="J19" i="5"/>
  <c r="K19" i="5" s="1"/>
  <c r="K18" i="5"/>
  <c r="J18" i="5"/>
  <c r="J17" i="5"/>
  <c r="K17" i="5" s="1"/>
  <c r="K16" i="5"/>
  <c r="J16" i="5"/>
  <c r="J15" i="5"/>
  <c r="K15" i="5" s="1"/>
  <c r="K14" i="5"/>
  <c r="J14" i="5"/>
  <c r="J13" i="5"/>
  <c r="K13" i="5" s="1"/>
  <c r="K12" i="5"/>
  <c r="J12" i="5"/>
  <c r="J11" i="5"/>
  <c r="K11" i="5" s="1"/>
  <c r="K10" i="5"/>
  <c r="J10" i="5"/>
  <c r="J9" i="5"/>
  <c r="K9" i="5" s="1"/>
  <c r="J8" i="5"/>
  <c r="K8" i="5" s="1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8" i="3"/>
  <c r="E63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8" i="4"/>
  <c r="K8" i="4" s="1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30" i="2"/>
  <c r="K31" i="2"/>
  <c r="K32" i="2"/>
  <c r="K33" i="2"/>
  <c r="K34" i="2"/>
  <c r="K35" i="2"/>
  <c r="E63" i="3"/>
  <c r="K9" i="3"/>
  <c r="K12" i="3"/>
  <c r="K13" i="3"/>
  <c r="K16" i="3"/>
  <c r="K17" i="3"/>
  <c r="K20" i="3"/>
  <c r="K21" i="3"/>
  <c r="K24" i="3"/>
  <c r="K25" i="3"/>
  <c r="K28" i="3"/>
  <c r="K29" i="3"/>
  <c r="K32" i="3"/>
  <c r="K33" i="3"/>
  <c r="K36" i="3"/>
  <c r="K37" i="3"/>
  <c r="K40" i="3"/>
  <c r="K41" i="3"/>
  <c r="K44" i="3"/>
  <c r="K45" i="3"/>
  <c r="K48" i="3"/>
  <c r="K49" i="3"/>
  <c r="K52" i="3"/>
  <c r="K53" i="3"/>
  <c r="J9" i="3"/>
  <c r="J10" i="3"/>
  <c r="K10" i="3" s="1"/>
  <c r="J11" i="3"/>
  <c r="K11" i="3" s="1"/>
  <c r="J12" i="3"/>
  <c r="J13" i="3"/>
  <c r="J14" i="3"/>
  <c r="K14" i="3" s="1"/>
  <c r="J15" i="3"/>
  <c r="K15" i="3" s="1"/>
  <c r="J16" i="3"/>
  <c r="J17" i="3"/>
  <c r="J18" i="3"/>
  <c r="K18" i="3" s="1"/>
  <c r="J19" i="3"/>
  <c r="K19" i="3" s="1"/>
  <c r="J20" i="3"/>
  <c r="J21" i="3"/>
  <c r="J22" i="3"/>
  <c r="K22" i="3" s="1"/>
  <c r="J23" i="3"/>
  <c r="K23" i="3" s="1"/>
  <c r="J24" i="3"/>
  <c r="J25" i="3"/>
  <c r="J26" i="3"/>
  <c r="K26" i="3" s="1"/>
  <c r="J27" i="3"/>
  <c r="K27" i="3" s="1"/>
  <c r="J28" i="3"/>
  <c r="J29" i="3"/>
  <c r="J30" i="3"/>
  <c r="K30" i="3" s="1"/>
  <c r="J31" i="3"/>
  <c r="K31" i="3" s="1"/>
  <c r="J32" i="3"/>
  <c r="J33" i="3"/>
  <c r="J34" i="3"/>
  <c r="K34" i="3" s="1"/>
  <c r="J35" i="3"/>
  <c r="K35" i="3" s="1"/>
  <c r="J36" i="3"/>
  <c r="J37" i="3"/>
  <c r="J38" i="3"/>
  <c r="K38" i="3" s="1"/>
  <c r="J39" i="3"/>
  <c r="K39" i="3" s="1"/>
  <c r="J40" i="3"/>
  <c r="J41" i="3"/>
  <c r="J42" i="3"/>
  <c r="K42" i="3" s="1"/>
  <c r="J43" i="3"/>
  <c r="K43" i="3" s="1"/>
  <c r="J44" i="3"/>
  <c r="J45" i="3"/>
  <c r="J46" i="3"/>
  <c r="K46" i="3" s="1"/>
  <c r="J47" i="3"/>
  <c r="K47" i="3" s="1"/>
  <c r="J48" i="3"/>
  <c r="J49" i="3"/>
  <c r="J50" i="3"/>
  <c r="K50" i="3" s="1"/>
  <c r="J51" i="3"/>
  <c r="K51" i="3" s="1"/>
  <c r="J52" i="3"/>
  <c r="J53" i="3"/>
  <c r="J8" i="3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K29" i="2"/>
  <c r="L29" i="2" s="1"/>
  <c r="K28" i="2"/>
  <c r="L28" i="2" s="1"/>
  <c r="K27" i="2"/>
  <c r="L27" i="2" s="1"/>
  <c r="K26" i="2"/>
  <c r="L26" i="2" s="1"/>
  <c r="K25" i="2"/>
  <c r="L25" i="2" s="1"/>
  <c r="K24" i="2"/>
  <c r="L24" i="2" s="1"/>
  <c r="K23" i="2"/>
  <c r="L23" i="2" s="1"/>
  <c r="K22" i="2"/>
  <c r="L22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E51" i="2"/>
  <c r="D51" i="2"/>
  <c r="C51" i="2"/>
  <c r="B51" i="2"/>
  <c r="E50" i="2"/>
  <c r="D50" i="2"/>
  <c r="C50" i="2"/>
  <c r="B50" i="2"/>
  <c r="E49" i="2"/>
  <c r="D49" i="2"/>
  <c r="C49" i="2"/>
  <c r="B49" i="2"/>
  <c r="E48" i="2"/>
  <c r="D48" i="2"/>
  <c r="C48" i="2"/>
  <c r="B48" i="2"/>
  <c r="E47" i="2"/>
  <c r="D47" i="2"/>
  <c r="C47" i="2"/>
  <c r="B47" i="2"/>
  <c r="E46" i="2"/>
  <c r="D46" i="2"/>
  <c r="C46" i="2"/>
  <c r="B46" i="2"/>
  <c r="E45" i="2"/>
  <c r="D45" i="2"/>
  <c r="C45" i="2"/>
  <c r="B45" i="2"/>
  <c r="E44" i="2"/>
  <c r="D44" i="2"/>
  <c r="C44" i="2"/>
  <c r="B44" i="2"/>
  <c r="E43" i="2"/>
  <c r="D43" i="2"/>
  <c r="C43" i="2"/>
  <c r="B43" i="2"/>
  <c r="E42" i="2"/>
  <c r="D42" i="2"/>
  <c r="C42" i="2"/>
  <c r="B42" i="2"/>
  <c r="E41" i="2"/>
  <c r="D41" i="2"/>
  <c r="C41" i="2"/>
  <c r="B41" i="2"/>
  <c r="E40" i="2"/>
  <c r="D40" i="2"/>
  <c r="C40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L12" i="1"/>
  <c r="L16" i="1"/>
  <c r="L20" i="1"/>
  <c r="L24" i="1"/>
  <c r="L28" i="1"/>
  <c r="K9" i="1"/>
  <c r="L9" i="1" s="1"/>
  <c r="E41" i="1" s="1"/>
  <c r="K10" i="1"/>
  <c r="L10" i="1" s="1"/>
  <c r="K11" i="1"/>
  <c r="L11" i="1" s="1"/>
  <c r="K12" i="1"/>
  <c r="K13" i="1"/>
  <c r="L13" i="1" s="1"/>
  <c r="K14" i="1"/>
  <c r="L14" i="1" s="1"/>
  <c r="K15" i="1"/>
  <c r="L15" i="1" s="1"/>
  <c r="K16" i="1"/>
  <c r="K17" i="1"/>
  <c r="L17" i="1" s="1"/>
  <c r="K18" i="1"/>
  <c r="L18" i="1" s="1"/>
  <c r="K19" i="1"/>
  <c r="L19" i="1" s="1"/>
  <c r="K20" i="1"/>
  <c r="K21" i="1"/>
  <c r="L21" i="1" s="1"/>
  <c r="K22" i="1"/>
  <c r="L22" i="1" s="1"/>
  <c r="K23" i="1"/>
  <c r="L23" i="1" s="1"/>
  <c r="K24" i="1"/>
  <c r="K25" i="1"/>
  <c r="L25" i="1" s="1"/>
  <c r="K26" i="1"/>
  <c r="L26" i="1" s="1"/>
  <c r="K27" i="1"/>
  <c r="L27" i="1" s="1"/>
  <c r="K28" i="1"/>
  <c r="K29" i="1"/>
  <c r="L29" i="1" s="1"/>
  <c r="K8" i="1"/>
  <c r="L8" i="1" s="1"/>
  <c r="E64" i="6" l="1"/>
  <c r="E61" i="6"/>
  <c r="E57" i="6"/>
  <c r="E62" i="6"/>
  <c r="E58" i="6"/>
  <c r="E60" i="6"/>
  <c r="E65" i="6"/>
  <c r="E59" i="6"/>
  <c r="E64" i="4"/>
  <c r="E60" i="4"/>
  <c r="E59" i="4"/>
  <c r="E57" i="4"/>
  <c r="E62" i="4"/>
  <c r="E58" i="4"/>
  <c r="E65" i="4"/>
  <c r="E61" i="4"/>
  <c r="L8" i="2"/>
  <c r="E57" i="2" s="1"/>
  <c r="E65" i="3"/>
  <c r="E61" i="3"/>
  <c r="E57" i="3"/>
  <c r="E64" i="3"/>
  <c r="E60" i="3"/>
  <c r="E59" i="3"/>
  <c r="E62" i="3"/>
  <c r="E58" i="3"/>
  <c r="E58" i="2"/>
  <c r="E65" i="2"/>
  <c r="E61" i="2"/>
  <c r="E40" i="1"/>
  <c r="E33" i="1"/>
  <c r="E37" i="1"/>
  <c r="E34" i="1"/>
  <c r="E38" i="1"/>
  <c r="E35" i="1"/>
  <c r="E39" i="1"/>
  <c r="E36" i="1"/>
  <c r="E64" i="2" l="1"/>
  <c r="E63" i="2"/>
  <c r="E59" i="2"/>
  <c r="E60" i="2"/>
  <c r="E62" i="2"/>
</calcChain>
</file>

<file path=xl/sharedStrings.xml><?xml version="1.0" encoding="utf-8"?>
<sst xmlns="http://schemas.openxmlformats.org/spreadsheetml/2006/main" count="855" uniqueCount="414">
  <si>
    <t xml:space="preserve">ด.ช.   </t>
  </si>
  <si>
    <t>ณัฐพร</t>
  </si>
  <si>
    <t>มงคล</t>
  </si>
  <si>
    <t xml:space="preserve">ด.ช.    </t>
  </si>
  <si>
    <t>ธนธรณ์</t>
  </si>
  <si>
    <t>สายหลักคำ</t>
  </si>
  <si>
    <t xml:space="preserve">ด.ช.  </t>
  </si>
  <si>
    <t>ธนาคม</t>
  </si>
  <si>
    <t>ภูลายใบ</t>
  </si>
  <si>
    <t xml:space="preserve">ด.ช. </t>
  </si>
  <si>
    <t>ปัณณวิชญ์</t>
  </si>
  <si>
    <t>สุธงษา</t>
  </si>
  <si>
    <t>ภาณุพงศ์</t>
  </si>
  <si>
    <t>สุวรรณชัย</t>
  </si>
  <si>
    <t>ด.ช.</t>
  </si>
  <si>
    <t>เอกพล</t>
  </si>
  <si>
    <t>วิจิตรปัญญา</t>
  </si>
  <si>
    <t>ธนโชค</t>
  </si>
  <si>
    <t>กันหาธรรม</t>
  </si>
  <si>
    <t xml:space="preserve">ด.ญ.  </t>
  </si>
  <si>
    <t>กัญญาภัค</t>
  </si>
  <si>
    <t>สุขศรี</t>
  </si>
  <si>
    <t xml:space="preserve">ด.ญ.    </t>
  </si>
  <si>
    <t>จุฑารัตน์</t>
  </si>
  <si>
    <t xml:space="preserve">ผดุงโกเม็ด  </t>
  </si>
  <si>
    <t xml:space="preserve">ด.ญ. </t>
  </si>
  <si>
    <t>ฉัตรชฏา</t>
  </si>
  <si>
    <t>อาสาวัง</t>
  </si>
  <si>
    <t>ณัฏฐ์ธิดา</t>
  </si>
  <si>
    <t>ศรีสร้อยพร้าว</t>
  </si>
  <si>
    <t>ด.ญ.</t>
  </si>
  <si>
    <t>นภัสสร</t>
  </si>
  <si>
    <t>แสนหล้า</t>
  </si>
  <si>
    <t>นฤมล</t>
  </si>
  <si>
    <t>เคนโพธิ์</t>
  </si>
  <si>
    <t>ปวีณา</t>
  </si>
  <si>
    <t>ผดุงโกเม็ด</t>
  </si>
  <si>
    <t>พุทธิฌา</t>
  </si>
  <si>
    <t>วรินทร</t>
  </si>
  <si>
    <t>แสงโสดา</t>
  </si>
  <si>
    <t>ศศิกานต์</t>
  </si>
  <si>
    <t>ป้อมบริสุทธิ์</t>
  </si>
  <si>
    <t>อรปรียา</t>
  </si>
  <si>
    <t>วังคำ</t>
  </si>
  <si>
    <t>อรพรรณ</t>
  </si>
  <si>
    <t>กัณหาวรรณ</t>
  </si>
  <si>
    <t xml:space="preserve">ด.ญ.     </t>
  </si>
  <si>
    <t>อรวรรณ</t>
  </si>
  <si>
    <t xml:space="preserve">ด.ญ.   </t>
  </si>
  <si>
    <t>อรอนงค์</t>
  </si>
  <si>
    <t>ธรรมวัน</t>
  </si>
  <si>
    <t>อุษณา</t>
  </si>
  <si>
    <t xml:space="preserve"> สมยา</t>
  </si>
  <si>
    <t>เลขที่</t>
  </si>
  <si>
    <t>เลข</t>
  </si>
  <si>
    <t>ประจำตัว</t>
  </si>
  <si>
    <t>ชื่อ - สกุล</t>
  </si>
  <si>
    <t>คะแนน</t>
  </si>
  <si>
    <t>กลางภาค</t>
  </si>
  <si>
    <t>หลัง</t>
  </si>
  <si>
    <t>ก่อน</t>
  </si>
  <si>
    <t>ปลายภาค</t>
  </si>
  <si>
    <t>รวม</t>
  </si>
  <si>
    <t>สรุปผลการเรียน</t>
  </si>
  <si>
    <t>ผลการเรียน</t>
  </si>
  <si>
    <t>จำนวน</t>
  </si>
  <si>
    <t>ร้อยละ</t>
  </si>
  <si>
    <t>ร</t>
  </si>
  <si>
    <t>ลงชื่อ</t>
  </si>
  <si>
    <t>ครูผู้สอน</t>
  </si>
  <si>
    <t>(นางสาคร  มูลอามาตย์)</t>
  </si>
  <si>
    <t>ตำแหน่ง.....................</t>
  </si>
  <si>
    <t>(นางสาวนัฐพร  แสนประสิทธิ์)</t>
  </si>
  <si>
    <t xml:space="preserve">      หัวหน้ากลุ่มสาระการเรียนรู้วิทยาศาสตร์</t>
  </si>
  <si>
    <t>(นางประเทือง มิคะมา)</t>
  </si>
  <si>
    <t>หัวหน้ากลุ่มงานวิชาการ</t>
  </si>
  <si>
    <t>แบบสรุปผลการเรียน</t>
  </si>
  <si>
    <t>7623</t>
  </si>
  <si>
    <t>สุดารัตน์</t>
  </si>
  <si>
    <t>ร่องจิก</t>
  </si>
  <si>
    <t>7624</t>
  </si>
  <si>
    <t>เอมวิกา</t>
  </si>
  <si>
    <t>สุวรรณชาติ</t>
  </si>
  <si>
    <r>
      <t xml:space="preserve">วิชา </t>
    </r>
    <r>
      <rPr>
        <b/>
        <sz val="16"/>
        <color rgb="FFFF0000"/>
        <rFont val="TH SarabunPSK"/>
        <family val="2"/>
      </rPr>
      <t>วิทยาศาสตร์ (ว 21102)</t>
    </r>
    <r>
      <rPr>
        <b/>
        <sz val="16"/>
        <color theme="1"/>
        <rFont val="TH SarabunPSK"/>
        <family val="2"/>
      </rPr>
      <t xml:space="preserve"> ชั้นมัธยมศึกษาปีที่ 1/2</t>
    </r>
  </si>
  <si>
    <r>
      <t xml:space="preserve">ครูผู้สอน  </t>
    </r>
    <r>
      <rPr>
        <b/>
        <sz val="16"/>
        <color rgb="FFFF0000"/>
        <rFont val="TH SarabunPSK"/>
        <family val="2"/>
      </rPr>
      <t>นางสาคร  มูลอามาตย์</t>
    </r>
  </si>
  <si>
    <r>
      <t>วิชา</t>
    </r>
    <r>
      <rPr>
        <b/>
        <sz val="16"/>
        <color rgb="FFFF0000"/>
        <rFont val="TH SarabunPSK"/>
        <family val="2"/>
      </rPr>
      <t xml:space="preserve"> วิทยาศาสตร์ (ว 21102) </t>
    </r>
    <r>
      <rPr>
        <b/>
        <sz val="16"/>
        <color theme="1"/>
        <rFont val="TH SarabunPSK"/>
        <family val="2"/>
      </rPr>
      <t>ชั้นมัธยมศึกษาปีที่ 1/1</t>
    </r>
  </si>
  <si>
    <t>กัมพล</t>
  </si>
  <si>
    <t>จันสมบัติเจริญ</t>
  </si>
  <si>
    <t>ชัยณัฏฐ์</t>
  </si>
  <si>
    <t>จุตตะโน</t>
  </si>
  <si>
    <t>ทินภัทร</t>
  </si>
  <si>
    <t>ม่วงเพชร</t>
  </si>
  <si>
    <t>ธนากรณ์</t>
  </si>
  <si>
    <t>พรหมรักษา</t>
  </si>
  <si>
    <t>ธีรศักดิ์</t>
  </si>
  <si>
    <t>ท่าประโคน</t>
  </si>
  <si>
    <t>ปนิวัฒย์</t>
  </si>
  <si>
    <t>วันทองสุข</t>
  </si>
  <si>
    <t>ภราดร</t>
  </si>
  <si>
    <t>คุณนา</t>
  </si>
  <si>
    <t>รัชชานนท์</t>
  </si>
  <si>
    <t>คำมานิตย์</t>
  </si>
  <si>
    <t>ศุภวิทย์</t>
  </si>
  <si>
    <t>สุนทร</t>
  </si>
  <si>
    <t>สุรวุท</t>
  </si>
  <si>
    <t>เพลิดนอก</t>
  </si>
  <si>
    <t>อนุรักษ์</t>
  </si>
  <si>
    <t>ศรีบุตรตา</t>
  </si>
  <si>
    <t>อัมรินทร์</t>
  </si>
  <si>
    <t>ศรีบุรินทร์</t>
  </si>
  <si>
    <t>สิริศักดิ์</t>
  </si>
  <si>
    <t>จักรสาร</t>
  </si>
  <si>
    <t>กมลชนก</t>
  </si>
  <si>
    <t>สารมะโน</t>
  </si>
  <si>
    <t>กุลนิดา</t>
  </si>
  <si>
    <t>กุลรัตนื</t>
  </si>
  <si>
    <t>จิตรทิวา</t>
  </si>
  <si>
    <t>บุตรโชติ</t>
  </si>
  <si>
    <t>ชนรดา</t>
  </si>
  <si>
    <t>จันทร์นุ่ม</t>
  </si>
  <si>
    <t>ชนม์นิภา</t>
  </si>
  <si>
    <t>ไชยประเสริฐ</t>
  </si>
  <si>
    <t>ณัฏฐธิดา</t>
  </si>
  <si>
    <t>กันหาวรรณะ</t>
  </si>
  <si>
    <t>ดวงกมล</t>
  </si>
  <si>
    <t>กาวน</t>
  </si>
  <si>
    <t>นันทิดา</t>
  </si>
  <si>
    <t>วิณโรจน์</t>
  </si>
  <si>
    <t>นิกานดา</t>
  </si>
  <si>
    <t>แสงทองจี</t>
  </si>
  <si>
    <t>นิศารัตน์</t>
  </si>
  <si>
    <t>จันทะรักษ์</t>
  </si>
  <si>
    <t>ปริศนา</t>
  </si>
  <si>
    <t>ไชยสิทธิ์</t>
  </si>
  <si>
    <t>พรณิกา</t>
  </si>
  <si>
    <t>พลอยชมพู</t>
  </si>
  <si>
    <t>ผดุงโกเม็ก</t>
  </si>
  <si>
    <t>ไพลิน</t>
  </si>
  <si>
    <t>มณทิรา</t>
  </si>
  <si>
    <t>มาสีวัน</t>
  </si>
  <si>
    <t>รัตนมน</t>
  </si>
  <si>
    <t>วรรณษา</t>
  </si>
  <si>
    <t>วรรณิษา</t>
  </si>
  <si>
    <t>วิรัช</t>
  </si>
  <si>
    <t>วัชรีภรณ์</t>
  </si>
  <si>
    <t>วารุณี</t>
  </si>
  <si>
    <t>เชื้อบุญมี</t>
  </si>
  <si>
    <t>ศยามล</t>
  </si>
  <si>
    <t>บุตรพรม</t>
  </si>
  <si>
    <t>ศศิธร</t>
  </si>
  <si>
    <t>สาระแสน</t>
  </si>
  <si>
    <t>ศสิทรา</t>
  </si>
  <si>
    <t>ศรแก้ว</t>
  </si>
  <si>
    <t>ศิรินทรา</t>
  </si>
  <si>
    <t>จันศรีอ่อน</t>
  </si>
  <si>
    <t>สิวิไล</t>
  </si>
  <si>
    <t>บุตรด้วง</t>
  </si>
  <si>
    <t>สุกัญญา</t>
  </si>
  <si>
    <t>กันยาสน</t>
  </si>
  <si>
    <t>สุภิญญา</t>
  </si>
  <si>
    <t>สิงห์สถิตย์</t>
  </si>
  <si>
    <t>หยาดทิพย์</t>
  </si>
  <si>
    <t>อภัสรา</t>
  </si>
  <si>
    <t>สอนสุภาพ</t>
  </si>
  <si>
    <t>รื่นภาคทรัพย์</t>
  </si>
  <si>
    <t>อัศวเทพิน</t>
  </si>
  <si>
    <t>ศรีแก้ว</t>
  </si>
  <si>
    <r>
      <t xml:space="preserve">วิชา </t>
    </r>
    <r>
      <rPr>
        <b/>
        <sz val="16"/>
        <color rgb="FFFF0000"/>
        <rFont val="TH SarabunPSK"/>
        <family val="2"/>
      </rPr>
      <t>วิทยาศาสตร์ (ว 21102)</t>
    </r>
    <r>
      <rPr>
        <b/>
        <sz val="16"/>
        <color theme="1"/>
        <rFont val="TH SarabunPSK"/>
        <family val="2"/>
      </rPr>
      <t xml:space="preserve"> ชั้นมัธยมศึกษาปีที่ 1/3</t>
    </r>
  </si>
  <si>
    <t>กฤษณะ</t>
  </si>
  <si>
    <t>วังคีรี</t>
  </si>
  <si>
    <t>ไกรวิชญ์</t>
  </si>
  <si>
    <t>แสดคง</t>
  </si>
  <si>
    <t>จิรายุทธ</t>
  </si>
  <si>
    <t>ทองปั้น</t>
  </si>
  <si>
    <t>เจษฎา</t>
  </si>
  <si>
    <t>ขันแก้ว</t>
  </si>
  <si>
    <t>ชิษณุพงศ์</t>
  </si>
  <si>
    <t>สุริยันต์</t>
  </si>
  <si>
    <t>ณัฐพงษ์</t>
  </si>
  <si>
    <t>ณัฐภัทร</t>
  </si>
  <si>
    <t>ณัฐวุฒิ</t>
  </si>
  <si>
    <t>เทพพิทักษ์</t>
  </si>
  <si>
    <t>ธงเพชร</t>
  </si>
  <si>
    <t>ธนพัฒน์</t>
  </si>
  <si>
    <t>บุตุธรรม</t>
  </si>
  <si>
    <t>ธนวัฒน์</t>
  </si>
  <si>
    <t>ต้นพนม</t>
  </si>
  <si>
    <t>พงศกร</t>
  </si>
  <si>
    <t>เสนางาม</t>
  </si>
  <si>
    <t>พงศภัค</t>
  </si>
  <si>
    <t>ภานุวัฒน์</t>
  </si>
  <si>
    <t>วรเชรษฐ์</t>
  </si>
  <si>
    <t>มาลีวัน</t>
  </si>
  <si>
    <t>วัฒนา</t>
  </si>
  <si>
    <t>สีทะสุทธิ</t>
  </si>
  <si>
    <t>ศิริศักดิ์</t>
  </si>
  <si>
    <t>ขำสัจจา</t>
  </si>
  <si>
    <t>สมพร</t>
  </si>
  <si>
    <t>สุรชัย</t>
  </si>
  <si>
    <t>จันทร์พิมพ์</t>
  </si>
  <si>
    <t>อดิสรณ์</t>
  </si>
  <si>
    <t>อนันต์</t>
  </si>
  <si>
    <t>ศรีชมษร</t>
  </si>
  <si>
    <t>โสประดิษฐ์</t>
  </si>
  <si>
    <t>อภิวัฒน์</t>
  </si>
  <si>
    <t>อัฐศฎาวุฒิ์</t>
  </si>
  <si>
    <t>กัลยาณี</t>
  </si>
  <si>
    <t>ก้องมะณี</t>
  </si>
  <si>
    <t>กานต์ธิดา</t>
  </si>
  <si>
    <t>กุลธิดา</t>
  </si>
  <si>
    <t>จิตตรานุช</t>
  </si>
  <si>
    <t>พรมมี</t>
  </si>
  <si>
    <t>จิตรกัญญา</t>
  </si>
  <si>
    <t>หงษ์วงค์</t>
  </si>
  <si>
    <t>ชนิดา</t>
  </si>
  <si>
    <t>ณัชนิดา</t>
  </si>
  <si>
    <t>ธิดารัตน์</t>
  </si>
  <si>
    <t>จันทร์สง่า</t>
  </si>
  <si>
    <t>นัทริกา</t>
  </si>
  <si>
    <t>เขาทอง</t>
  </si>
  <si>
    <t>นนทะการ</t>
  </si>
  <si>
    <t>ประภัสสร</t>
  </si>
  <si>
    <t>ประสมทรัพย์</t>
  </si>
  <si>
    <t>พรนภา</t>
  </si>
  <si>
    <t>สารวงษ์</t>
  </si>
  <si>
    <t>พิมพ์ผกา</t>
  </si>
  <si>
    <t>ธนูศิลป์</t>
  </si>
  <si>
    <t>ภัคจิรา</t>
  </si>
  <si>
    <t>พิมพา</t>
  </si>
  <si>
    <t>รุจิรา</t>
  </si>
  <si>
    <t>มณีศรี</t>
  </si>
  <si>
    <t>วรกานต์</t>
  </si>
  <si>
    <t>จันทะบุตร</t>
  </si>
  <si>
    <t>วริณยากร</t>
  </si>
  <si>
    <t>แซ่ตัง</t>
  </si>
  <si>
    <t>สุพัตตรา</t>
  </si>
  <si>
    <t>สิบโท</t>
  </si>
  <si>
    <t>อภิญญา</t>
  </si>
  <si>
    <t>ลีกระจ่าง</t>
  </si>
  <si>
    <t>อัจฉรานันท์</t>
  </si>
  <si>
    <t>อุ่นแก้ว</t>
  </si>
  <si>
    <r>
      <t xml:space="preserve">วิชา </t>
    </r>
    <r>
      <rPr>
        <b/>
        <sz val="16"/>
        <color rgb="FFFF0000"/>
        <rFont val="TH SarabunPSK"/>
        <family val="2"/>
      </rPr>
      <t>วิทยาศาสตร์ (ว 21102)</t>
    </r>
    <r>
      <rPr>
        <b/>
        <sz val="16"/>
        <color theme="1"/>
        <rFont val="TH SarabunPSK"/>
        <family val="2"/>
      </rPr>
      <t xml:space="preserve"> ชั้นมัธยมศึกษาปีที่ 1/4</t>
    </r>
  </si>
  <si>
    <t>กษิดิศ</t>
  </si>
  <si>
    <t>ถาวรชีพ</t>
  </si>
  <si>
    <t>จิระพงศ์</t>
  </si>
  <si>
    <t>ภูสถาน</t>
  </si>
  <si>
    <t>จีรวุฒิ</t>
  </si>
  <si>
    <t>มุ่งดี</t>
  </si>
  <si>
    <t>ณัฐพลธ์</t>
  </si>
  <si>
    <t>ทนานันท์</t>
  </si>
  <si>
    <t>ธนโชติ</t>
  </si>
  <si>
    <t>เนธิบุตร</t>
  </si>
  <si>
    <t>ธัชพล</t>
  </si>
  <si>
    <t>ธีรดนย์</t>
  </si>
  <si>
    <t>ยศพิมพ์</t>
  </si>
  <si>
    <t>ธีรดรย์</t>
  </si>
  <si>
    <t>นครินทร์</t>
  </si>
  <si>
    <t>สินสวัสดิ์</t>
  </si>
  <si>
    <t>นันทกร</t>
  </si>
  <si>
    <t>อินปลัด</t>
  </si>
  <si>
    <t>บุลากร</t>
  </si>
  <si>
    <t>เหล่าผง</t>
  </si>
  <si>
    <t>พรพรต</t>
  </si>
  <si>
    <t>ภัทรชัย</t>
  </si>
  <si>
    <t>ผาพา</t>
  </si>
  <si>
    <t>ภาคภูมิ</t>
  </si>
  <si>
    <t>วันเฉลิม</t>
  </si>
  <si>
    <t>วิรชัย</t>
  </si>
  <si>
    <t>วุฒินันท์</t>
  </si>
  <si>
    <t>วุฒิพงษ์</t>
  </si>
  <si>
    <t>อินทะบุญศรี</t>
  </si>
  <si>
    <t>ศรัณย์</t>
  </si>
  <si>
    <t>ลีตน</t>
  </si>
  <si>
    <t>ศรายุทธ</t>
  </si>
  <si>
    <t>วงศ์คำเสาร์</t>
  </si>
  <si>
    <t>ศราวุธ</t>
  </si>
  <si>
    <t>สุพรรณ์</t>
  </si>
  <si>
    <t>สิทธินนท์</t>
  </si>
  <si>
    <t>วันทองสังข์</t>
  </si>
  <si>
    <t>อชิตพล</t>
  </si>
  <si>
    <t>หล้าปวงคำ</t>
  </si>
  <si>
    <t>อชิรวิทย์</t>
  </si>
  <si>
    <t>สุวรรณคำ</t>
  </si>
  <si>
    <t>อดิศักดิ์</t>
  </si>
  <si>
    <t>มุสิมมา</t>
  </si>
  <si>
    <t>สุภกิตติ์</t>
  </si>
  <si>
    <t>กรรณิการ์</t>
  </si>
  <si>
    <t>กองน้อย</t>
  </si>
  <si>
    <t>กัญญารัตน์</t>
  </si>
  <si>
    <t>จันทนิภา</t>
  </si>
  <si>
    <t>พระวิธิ</t>
  </si>
  <si>
    <t>จันทิวา</t>
  </si>
  <si>
    <t>ไชยะนน</t>
  </si>
  <si>
    <t>จีระวรรณ</t>
  </si>
  <si>
    <t>จุฬาลักษณ์</t>
  </si>
  <si>
    <t>ชนะสีมา</t>
  </si>
  <si>
    <t>ณปภา</t>
  </si>
  <si>
    <t>บัณฑิตา</t>
  </si>
  <si>
    <t>งามสันเทียะ</t>
  </si>
  <si>
    <t>เบญจมาศ</t>
  </si>
  <si>
    <t>กระจ่างถิ่น</t>
  </si>
  <si>
    <t>ปฏิพร</t>
  </si>
  <si>
    <t>สีทาสังข์</t>
  </si>
  <si>
    <t>พนิดา</t>
  </si>
  <si>
    <t>พัชรี</t>
  </si>
  <si>
    <t>ภาวิกา</t>
  </si>
  <si>
    <t>มนัสพร</t>
  </si>
  <si>
    <t>พิลาพันธ์</t>
  </si>
  <si>
    <t>สุภาพร</t>
  </si>
  <si>
    <t>หฤทัย</t>
  </si>
  <si>
    <t>กาสาวัตร</t>
  </si>
  <si>
    <t>อานงค์</t>
  </si>
  <si>
    <t>กาวล</t>
  </si>
  <si>
    <r>
      <t xml:space="preserve">วิชา </t>
    </r>
    <r>
      <rPr>
        <b/>
        <sz val="16"/>
        <color rgb="FFFF0000"/>
        <rFont val="TH SarabunPSK"/>
        <family val="2"/>
      </rPr>
      <t>วิทยาศาสตร์ (ว 21102)</t>
    </r>
    <r>
      <rPr>
        <b/>
        <sz val="16"/>
        <color theme="1"/>
        <rFont val="TH SarabunPSK"/>
        <family val="2"/>
      </rPr>
      <t xml:space="preserve"> ชั้นมัธยมศึกษาปีที่ 1/5</t>
    </r>
  </si>
  <si>
    <t xml:space="preserve">กฤษฎา </t>
  </si>
  <si>
    <t>นาราศรี</t>
  </si>
  <si>
    <t>กฤษติศักดิ์</t>
  </si>
  <si>
    <t>อุ่นเมือง</t>
  </si>
  <si>
    <t>กิตติพัฒน์</t>
  </si>
  <si>
    <t>คชินทร์</t>
  </si>
  <si>
    <t>ไชยชนะ</t>
  </si>
  <si>
    <t>คุณานนท์</t>
  </si>
  <si>
    <t>จารุวัฒน์</t>
  </si>
  <si>
    <t>ตะนุมงคล</t>
  </si>
  <si>
    <t>จิรกิตติ์</t>
  </si>
  <si>
    <t>วรรณชัย</t>
  </si>
  <si>
    <t>ชญานนท์</t>
  </si>
  <si>
    <t>สีบุตตา</t>
  </si>
  <si>
    <t>ชยานันต์</t>
  </si>
  <si>
    <t>พันตะวี</t>
  </si>
  <si>
    <t>ชยานันท์</t>
  </si>
  <si>
    <t>ณัฐกิตติ์</t>
  </si>
  <si>
    <t>จอกลบ</t>
  </si>
  <si>
    <t>ณัฐพล</t>
  </si>
  <si>
    <t>วิจิตปัญญา</t>
  </si>
  <si>
    <t>เทวราช</t>
  </si>
  <si>
    <t>ศรีธรรมมา</t>
  </si>
  <si>
    <t>ธนายุทธ์</t>
  </si>
  <si>
    <t>ศรีทำมา</t>
  </si>
  <si>
    <t>ธันวา</t>
  </si>
  <si>
    <t>นฤเดช</t>
  </si>
  <si>
    <t>ส่งเสริม</t>
  </si>
  <si>
    <t>นันทวัฒน์</t>
  </si>
  <si>
    <t>รูปขาว</t>
  </si>
  <si>
    <t>ปกรณ์</t>
  </si>
  <si>
    <t>กาสาวัฒน์</t>
  </si>
  <si>
    <t>พรพิรมย์</t>
  </si>
  <si>
    <t>ยาตรา</t>
  </si>
  <si>
    <t>พิสิษฐ์สรรค์</t>
  </si>
  <si>
    <t>คุณาวัฒน์</t>
  </si>
  <si>
    <t>พีรพัฒน์</t>
  </si>
  <si>
    <t>ภูมินทร์</t>
  </si>
  <si>
    <t>สุกางโฮง</t>
  </si>
  <si>
    <t>วรายุทธ</t>
  </si>
  <si>
    <t>อุทคำ</t>
  </si>
  <si>
    <t>วัชรพล</t>
  </si>
  <si>
    <t>วีรภัทร</t>
  </si>
  <si>
    <t>วีระพล</t>
  </si>
  <si>
    <t>สิทธิพล</t>
  </si>
  <si>
    <t>พิลากุณ</t>
  </si>
  <si>
    <t>สุทิวัส</t>
  </si>
  <si>
    <t>อภินันท์</t>
  </si>
  <si>
    <t>ผิวผ่อง</t>
  </si>
  <si>
    <t>ปฐมพร</t>
  </si>
  <si>
    <t>สิงห์มอ</t>
  </si>
  <si>
    <t>กนกวรรณ</t>
  </si>
  <si>
    <t>จารุณี</t>
  </si>
  <si>
    <t>สิงห์เดชะ</t>
  </si>
  <si>
    <t>ณิชา</t>
  </si>
  <si>
    <t>ธีริศรา</t>
  </si>
  <si>
    <t>หาคูณ</t>
  </si>
  <si>
    <t>นิสสรณ์</t>
  </si>
  <si>
    <t>ชัยวิเศษ</t>
  </si>
  <si>
    <t>ปาลิตา</t>
  </si>
  <si>
    <t>พรชิตา</t>
  </si>
  <si>
    <t>ธรรมรังษี</t>
  </si>
  <si>
    <t>มนทิรา</t>
  </si>
  <si>
    <t>น้อยม่วง</t>
  </si>
  <si>
    <t>รัตนาวดี</t>
  </si>
  <si>
    <t>ฉลาดบล</t>
  </si>
  <si>
    <t>สุธาสินี</t>
  </si>
  <si>
    <t>ออรดา</t>
  </si>
  <si>
    <t>เข็มงามดี</t>
  </si>
  <si>
    <r>
      <t xml:space="preserve">วิชา </t>
    </r>
    <r>
      <rPr>
        <b/>
        <sz val="16"/>
        <color rgb="FFFF0000"/>
        <rFont val="TH SarabunPSK"/>
        <family val="2"/>
      </rPr>
      <t>วิทยาศาสตร์ (ว 21102)</t>
    </r>
    <r>
      <rPr>
        <b/>
        <sz val="16"/>
        <color theme="1"/>
        <rFont val="TH SarabunPSK"/>
        <family val="2"/>
      </rPr>
      <t xml:space="preserve"> ชั้นมัธยมศึกษาปีที่ 1/6</t>
    </r>
  </si>
  <si>
    <t xml:space="preserve">          หัวหน้ากลุ่มสาระการเรียนรู้วิทยาศาสตร์</t>
  </si>
  <si>
    <t>เรื่อง</t>
  </si>
  <si>
    <t>รายงานสรุปผลการเรียน</t>
  </si>
  <si>
    <t>เรียน</t>
  </si>
  <si>
    <t>ผู้อำนวยการโรงเรียนภูเรือวิทยา</t>
  </si>
  <si>
    <t>มส.</t>
  </si>
  <si>
    <r>
      <t xml:space="preserve">ด้วยข้าพเจ้า </t>
    </r>
    <r>
      <rPr>
        <b/>
        <sz val="16"/>
        <color rgb="FFFF0000"/>
        <rFont val="TH SarabunPSK"/>
        <family val="2"/>
      </rPr>
      <t xml:space="preserve"> นางสาคร  มูลอามาตย์</t>
    </r>
    <r>
      <rPr>
        <b/>
        <sz val="16"/>
        <rFont val="TH SarabunPSK"/>
        <family val="2"/>
      </rPr>
      <t xml:space="preserve">  ผู้สอนรายวิชา </t>
    </r>
    <r>
      <rPr>
        <b/>
        <sz val="16"/>
        <color rgb="FFFF0000"/>
        <rFont val="TH SarabunPSK"/>
        <family val="2"/>
      </rPr>
      <t>วิทยาศาสตร์</t>
    </r>
    <r>
      <rPr>
        <b/>
        <sz val="16"/>
        <rFont val="TH SarabunPSK"/>
        <family val="2"/>
      </rPr>
      <t xml:space="preserve">  รหัส </t>
    </r>
    <r>
      <rPr>
        <b/>
        <sz val="16"/>
        <color rgb="FFFF0000"/>
        <rFont val="TH SarabunPSK"/>
        <family val="2"/>
      </rPr>
      <t>ว21102</t>
    </r>
  </si>
  <si>
    <r>
      <t xml:space="preserve">ชั้นมัธยมศึกษาปีที่ </t>
    </r>
    <r>
      <rPr>
        <b/>
        <sz val="16"/>
        <color rgb="FFFF0000"/>
        <rFont val="TH SarabunPSK"/>
        <family val="2"/>
      </rPr>
      <t xml:space="preserve">1 </t>
    </r>
    <r>
      <rPr>
        <b/>
        <sz val="16"/>
        <rFont val="TH SarabunPSK"/>
        <family val="2"/>
      </rPr>
      <t xml:space="preserve">  ห้อง </t>
    </r>
    <r>
      <rPr>
        <b/>
        <sz val="16"/>
        <color rgb="FFFF0000"/>
        <rFont val="TH SarabunPSK"/>
        <family val="2"/>
      </rPr>
      <t xml:space="preserve">1/1-1/6 </t>
    </r>
    <r>
      <rPr>
        <b/>
        <sz val="16"/>
        <rFont val="TH SarabunPSK"/>
        <family val="2"/>
      </rPr>
      <t xml:space="preserve"> ภาคเรียน  </t>
    </r>
    <r>
      <rPr>
        <b/>
        <sz val="16"/>
        <color rgb="FFFF0000"/>
        <rFont val="TH SarabunPSK"/>
        <family val="2"/>
      </rPr>
      <t>2</t>
    </r>
    <r>
      <rPr>
        <b/>
        <sz val="16"/>
        <rFont val="TH SarabunPSK"/>
        <family val="2"/>
      </rPr>
      <t xml:space="preserve">    ปีการศึกษา </t>
    </r>
    <r>
      <rPr>
        <b/>
        <sz val="16"/>
        <color rgb="FFFF0000"/>
        <rFont val="TH SarabunPSK"/>
        <family val="2"/>
      </rPr>
      <t>2558</t>
    </r>
    <r>
      <rPr>
        <b/>
        <sz val="16"/>
        <rFont val="TH SarabunPSK"/>
        <family val="2"/>
      </rPr>
      <t xml:space="preserve">  ได้สรุปผลการเรียน ดังนี้</t>
    </r>
  </si>
  <si>
    <t>จำนวนนักเรียนทั้งหมด.....................คน</t>
  </si>
  <si>
    <t>จำนวนนักเรียนที่เข้าสอบ.................คน</t>
  </si>
  <si>
    <t>จำนวนนักเรียนที่ไม่มีสิทธิ์สอบ...........คน</t>
  </si>
  <si>
    <t>จำนวนนักเรียนที่ขาดสอบ.................คน</t>
  </si>
  <si>
    <t>รวมจำนวนนักเรียนที่ไม่เข้าสอบ.........คน</t>
  </si>
  <si>
    <t>จำนวนนักเรียน</t>
  </si>
  <si>
    <t>จำนวนนักเรียนที่ได้รับผลการเรียน</t>
  </si>
  <si>
    <t>S.D.</t>
  </si>
  <si>
    <t>จึงเรียนมาเพื่อโปรดทราบ</t>
  </si>
  <si>
    <t>ลงชื่อ.......................................ครูผู้สอน</t>
  </si>
  <si>
    <t xml:space="preserve">         ลงชื่อ..................................หัวหน้ากลุ่มสาระฯ</t>
  </si>
  <si>
    <r>
      <t xml:space="preserve">  (</t>
    </r>
    <r>
      <rPr>
        <b/>
        <sz val="16"/>
        <color rgb="FFFF0000"/>
        <rFont val="TH SarabunPSK"/>
        <family val="2"/>
      </rPr>
      <t>นางสาคร  มูลอามาตย์</t>
    </r>
    <r>
      <rPr>
        <b/>
        <sz val="16"/>
        <rFont val="TH SarabunPSK"/>
        <family val="2"/>
      </rPr>
      <t>)</t>
    </r>
  </si>
  <si>
    <r>
      <t xml:space="preserve">  (</t>
    </r>
    <r>
      <rPr>
        <b/>
        <sz val="16"/>
        <color rgb="FFFF0000"/>
        <rFont val="TH SarabunPSK"/>
        <family val="2"/>
      </rPr>
      <t>นางสาวนัฐพร  แสนประสิทธิ์</t>
    </r>
    <r>
      <rPr>
        <b/>
        <sz val="16"/>
        <rFont val="TH SarabunPSK"/>
        <family val="2"/>
      </rPr>
      <t>)</t>
    </r>
  </si>
  <si>
    <t xml:space="preserve">      (นางสาคร  มูลอามาตย์)</t>
  </si>
  <si>
    <t xml:space="preserve">  (นางประเทือง มิคะมา)</t>
  </si>
  <si>
    <t>หัวหน้างานวัดผล</t>
  </si>
  <si>
    <t xml:space="preserve">  หัวหน้างาน กลุ่มบริหารงานวิชาการ</t>
  </si>
  <si>
    <t>อนุมัติ</t>
  </si>
  <si>
    <t>ไม่อนุมัติ</t>
  </si>
  <si>
    <t xml:space="preserve">             (นายรังสรรค์  ศึกรักษา)</t>
  </si>
  <si>
    <t xml:space="preserve">         ผู้อำนวยการโรงเรียนภูเรือวิทยา</t>
  </si>
  <si>
    <t>สาเหตุการติด 0,ร,มส.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</si>
</sst>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Tahoma"/>
      <family val="2"/>
      <charset val="222"/>
      <scheme val="minor"/>
    </font>
    <font>
      <sz val="14"/>
      <name val="BrowalliaUPC"/>
      <family val="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color rgb="FF555555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6"/>
      <color rgb="FF000000"/>
      <name val="TH SarabunPSK"/>
      <family val="2"/>
    </font>
    <font>
      <b/>
      <sz val="18"/>
      <name val="TH SarabunPSK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3">
    <xf numFmtId="0" fontId="0" fillId="0" borderId="0" xfId="0"/>
    <xf numFmtId="0" fontId="4" fillId="0" borderId="2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4" xfId="2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1" xfId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/>
    </xf>
    <xf numFmtId="0" fontId="9" fillId="0" borderId="1" xfId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/>
    <xf numFmtId="0" fontId="8" fillId="0" borderId="1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49" fontId="7" fillId="0" borderId="1" xfId="1" applyNumberFormat="1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horizontal="left" vertical="center"/>
    </xf>
    <xf numFmtId="0" fontId="7" fillId="0" borderId="3" xfId="1" applyFont="1" applyFill="1" applyBorder="1" applyAlignment="1" applyProtection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13" fillId="0" borderId="1" xfId="2" applyFont="1" applyBorder="1" applyAlignment="1">
      <alignment horizontal="left" vertical="center"/>
    </xf>
    <xf numFmtId="0" fontId="13" fillId="0" borderId="1" xfId="2" applyFont="1" applyFill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left" vertical="center"/>
    </xf>
    <xf numFmtId="0" fontId="7" fillId="0" borderId="21" xfId="0" applyFont="1" applyFill="1" applyBorder="1" applyAlignment="1" applyProtection="1">
      <alignment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7" fillId="0" borderId="8" xfId="0" applyNumberFormat="1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vertical="center"/>
    </xf>
    <xf numFmtId="0" fontId="6" fillId="0" borderId="2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2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13" fillId="0" borderId="2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0" borderId="4" xfId="2" applyFont="1" applyBorder="1" applyAlignment="1">
      <alignment horizontal="left" vertical="center"/>
    </xf>
    <xf numFmtId="0" fontId="13" fillId="0" borderId="16" xfId="2" applyFont="1" applyBorder="1" applyAlignment="1">
      <alignment horizontal="left" vertical="center"/>
    </xf>
    <xf numFmtId="0" fontId="13" fillId="0" borderId="10" xfId="2" applyFont="1" applyBorder="1" applyAlignment="1">
      <alignment horizontal="left" vertical="center"/>
    </xf>
    <xf numFmtId="0" fontId="13" fillId="0" borderId="11" xfId="2" applyFont="1" applyBorder="1" applyAlignment="1">
      <alignment horizontal="left" vertical="center"/>
    </xf>
    <xf numFmtId="0" fontId="5" fillId="0" borderId="2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5" fillId="0" borderId="16" xfId="2" applyFont="1" applyBorder="1" applyAlignment="1">
      <alignment horizontal="left" vertical="center"/>
    </xf>
    <xf numFmtId="0" fontId="5" fillId="0" borderId="10" xfId="2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8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7" fillId="0" borderId="3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2" fillId="0" borderId="14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6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left" vertical="center"/>
    </xf>
    <xf numFmtId="0" fontId="7" fillId="0" borderId="21" xfId="0" applyFont="1" applyFill="1" applyBorder="1" applyAlignment="1" applyProtection="1">
      <alignment horizontal="left" vertical="center"/>
    </xf>
    <xf numFmtId="0" fontId="7" fillId="0" borderId="22" xfId="0" applyFont="1" applyFill="1" applyBorder="1" applyAlignment="1" applyProtection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4" xfId="2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209550</xdr:colOff>
          <xdr:row>8</xdr:row>
          <xdr:rowOff>142875</xdr:rowOff>
        </xdr:from>
        <xdr:to>
          <xdr:col>11</xdr:col>
          <xdr:colOff>390525</xdr:colOff>
          <xdr:row>8</xdr:row>
          <xdr:rowOff>342900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180975</xdr:colOff>
      <xdr:row>21</xdr:row>
      <xdr:rowOff>66675</xdr:rowOff>
    </xdr:from>
    <xdr:to>
      <xdr:col>1</xdr:col>
      <xdr:colOff>419100</xdr:colOff>
      <xdr:row>21</xdr:row>
      <xdr:rowOff>257175</xdr:rowOff>
    </xdr:to>
    <xdr:sp macro="" textlink="">
      <xdr:nvSpPr>
        <xdr:cNvPr id="3" name="สี่เหลี่ยมผืนผ้า 2"/>
        <xdr:cNvSpPr/>
      </xdr:nvSpPr>
      <xdr:spPr>
        <a:xfrm>
          <a:off x="866775" y="6867525"/>
          <a:ext cx="238125" cy="1905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123825</xdr:colOff>
      <xdr:row>21</xdr:row>
      <xdr:rowOff>76200</xdr:rowOff>
    </xdr:from>
    <xdr:to>
      <xdr:col>7</xdr:col>
      <xdr:colOff>304800</xdr:colOff>
      <xdr:row>21</xdr:row>
      <xdr:rowOff>266700</xdr:rowOff>
    </xdr:to>
    <xdr:sp macro="" textlink="">
      <xdr:nvSpPr>
        <xdr:cNvPr id="4" name="สี่เหลี่ยมผืนผ้า 3"/>
        <xdr:cNvSpPr/>
      </xdr:nvSpPr>
      <xdr:spPr>
        <a:xfrm>
          <a:off x="4924425" y="6877050"/>
          <a:ext cx="180975" cy="1905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23;&#3636;&#3594;&#3634;&#3585;&#3634;&#3619;\&#3611;&#3614;.5%20&#3616;&#3634;&#3588;&#3648;&#3619;&#3637;&#3618;&#3609;&#3607;&#3637;&#3656;%201-2558\&#3611;&#3614;.5%20-%201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ื่อ"/>
      <sheetName val="ปกหน้า"/>
      <sheetName val="เวลาเรียน1"/>
      <sheetName val="เวลาเรียน2"/>
      <sheetName val="เวลาเรียน3"/>
      <sheetName val="คะแนน1"/>
      <sheetName val="คะแนน2"/>
      <sheetName val="คะแนน3"/>
      <sheetName val="คะแนน4"/>
      <sheetName val="อ่านคิดฯ+คุณลักษณะ"/>
      <sheetName val="รายงานผล"/>
      <sheetName val="คำอธิบาย"/>
      <sheetName val="การนิเทศ ตรวจ ติดตาม"/>
      <sheetName val="ปกหลัง"/>
    </sheetNames>
    <sheetDataSet>
      <sheetData sheetId="0">
        <row r="2">
          <cell r="B2">
            <v>7578</v>
          </cell>
          <cell r="C2" t="str">
            <v>ด.ช.</v>
          </cell>
          <cell r="D2" t="str">
            <v>กิตติพงศ์</v>
          </cell>
          <cell r="E2" t="str">
            <v>วังคีรี</v>
          </cell>
        </row>
        <row r="3">
          <cell r="B3">
            <v>7579</v>
          </cell>
          <cell r="C3" t="str">
            <v>ด.ช.</v>
          </cell>
          <cell r="D3" t="str">
            <v>กิตติพงษ์</v>
          </cell>
          <cell r="E3" t="str">
            <v>โสภางาม</v>
          </cell>
        </row>
        <row r="4">
          <cell r="B4">
            <v>7580</v>
          </cell>
          <cell r="C4" t="str">
            <v>ด.ช.</v>
          </cell>
          <cell r="D4" t="str">
            <v>กิตนัย</v>
          </cell>
          <cell r="E4" t="str">
            <v>กกพิมาย</v>
          </cell>
        </row>
        <row r="5">
          <cell r="B5">
            <v>7581</v>
          </cell>
          <cell r="C5" t="str">
            <v>ด.ช.</v>
          </cell>
          <cell r="D5" t="str">
            <v>ชญานนท์</v>
          </cell>
          <cell r="E5" t="str">
            <v>ศรีบุรินทร์</v>
          </cell>
        </row>
        <row r="6">
          <cell r="B6">
            <v>7582</v>
          </cell>
          <cell r="C6" t="str">
            <v>ด.ช.</v>
          </cell>
          <cell r="D6" t="str">
            <v>ชัยยศ</v>
          </cell>
          <cell r="E6" t="str">
            <v>เพลียเขมร</v>
          </cell>
        </row>
        <row r="7">
          <cell r="B7">
            <v>7583</v>
          </cell>
          <cell r="C7" t="str">
            <v>ด.ช.</v>
          </cell>
          <cell r="D7" t="str">
            <v>ณัฐพงษ์</v>
          </cell>
          <cell r="E7" t="str">
            <v>ฮาดนิล</v>
          </cell>
        </row>
        <row r="8">
          <cell r="B8">
            <v>7585</v>
          </cell>
          <cell r="C8" t="str">
            <v>ด.ช.</v>
          </cell>
          <cell r="D8" t="str">
            <v>นิติพงษ์</v>
          </cell>
          <cell r="E8" t="str">
            <v>วงษพันธ์</v>
          </cell>
        </row>
        <row r="9">
          <cell r="B9">
            <v>7586</v>
          </cell>
          <cell r="C9" t="str">
            <v>ด.ช.</v>
          </cell>
          <cell r="D9" t="str">
            <v>ปุรเชษฐ์</v>
          </cell>
          <cell r="E9" t="str">
            <v>แสงชมภู</v>
          </cell>
        </row>
        <row r="10">
          <cell r="B10">
            <v>7587</v>
          </cell>
          <cell r="C10" t="str">
            <v>ด.ช.</v>
          </cell>
          <cell r="D10" t="str">
            <v>ภูสิทธิ์</v>
          </cell>
          <cell r="E10" t="str">
            <v>ศรีบุรินทร์</v>
          </cell>
        </row>
        <row r="11">
          <cell r="B11">
            <v>7588</v>
          </cell>
          <cell r="C11" t="str">
            <v>ด.ช.</v>
          </cell>
          <cell r="D11" t="str">
            <v>เมธี</v>
          </cell>
          <cell r="E11" t="str">
            <v>มณีรัตน์</v>
          </cell>
        </row>
        <row r="12">
          <cell r="B12">
            <v>7589</v>
          </cell>
          <cell r="C12" t="str">
            <v>ด.ช.</v>
          </cell>
          <cell r="D12" t="str">
            <v>โยธิน</v>
          </cell>
          <cell r="E12" t="str">
            <v>โยธา</v>
          </cell>
        </row>
        <row r="13">
          <cell r="B13">
            <v>7590</v>
          </cell>
          <cell r="C13" t="str">
            <v>ด.ช.</v>
          </cell>
          <cell r="D13" t="str">
            <v>วชิรากรณ์</v>
          </cell>
          <cell r="E13" t="str">
            <v>พิมพ์สารี</v>
          </cell>
        </row>
        <row r="14">
          <cell r="B14">
            <v>7591</v>
          </cell>
          <cell r="C14" t="str">
            <v>ด.ช.</v>
          </cell>
          <cell r="D14" t="str">
            <v>วิทยา</v>
          </cell>
          <cell r="E14" t="str">
            <v>สุวรรณชัย</v>
          </cell>
        </row>
        <row r="15">
          <cell r="B15">
            <v>7592</v>
          </cell>
          <cell r="C15" t="str">
            <v>ด.ช.</v>
          </cell>
          <cell r="D15" t="str">
            <v>ศุภกฤต</v>
          </cell>
          <cell r="E15" t="str">
            <v>บ่อคำ</v>
          </cell>
        </row>
        <row r="16">
          <cell r="B16">
            <v>7593</v>
          </cell>
          <cell r="C16" t="str">
            <v>ด.ช.</v>
          </cell>
          <cell r="D16" t="str">
            <v>อนุชา</v>
          </cell>
          <cell r="E16" t="str">
            <v>บุดดีคำ</v>
          </cell>
        </row>
        <row r="17">
          <cell r="B17">
            <v>7594</v>
          </cell>
          <cell r="C17" t="str">
            <v>ด.ช.</v>
          </cell>
          <cell r="D17" t="str">
            <v>อนุชา</v>
          </cell>
          <cell r="E17" t="str">
            <v>สารมะโน</v>
          </cell>
        </row>
        <row r="18">
          <cell r="B18">
            <v>7595</v>
          </cell>
          <cell r="C18" t="str">
            <v>ด.ช.</v>
          </cell>
          <cell r="D18" t="str">
            <v>อนุพันธ์</v>
          </cell>
          <cell r="E18" t="str">
            <v>สุธงษา</v>
          </cell>
        </row>
        <row r="19">
          <cell r="B19">
            <v>7596</v>
          </cell>
          <cell r="C19" t="str">
            <v>ด.ช.</v>
          </cell>
          <cell r="D19" t="str">
            <v>อาทร</v>
          </cell>
          <cell r="E19" t="str">
            <v>ศรีหะสุทธิ์</v>
          </cell>
        </row>
        <row r="20">
          <cell r="B20">
            <v>7597</v>
          </cell>
          <cell r="C20" t="str">
            <v>ด.ญ.</v>
          </cell>
          <cell r="D20" t="str">
            <v>กนิษฐา</v>
          </cell>
          <cell r="E20" t="str">
            <v>ไชยวัน</v>
          </cell>
        </row>
        <row r="21">
          <cell r="B21">
            <v>7598</v>
          </cell>
          <cell r="C21" t="str">
            <v>ด.ญ.</v>
          </cell>
          <cell r="D21" t="str">
            <v>กัลยรัตน์</v>
          </cell>
          <cell r="E21" t="str">
            <v>ศรีบุญ</v>
          </cell>
        </row>
        <row r="22">
          <cell r="B22">
            <v>7599</v>
          </cell>
          <cell r="C22" t="str">
            <v>ด.ญ.</v>
          </cell>
          <cell r="D22" t="str">
            <v>กัลยารัตน์</v>
          </cell>
          <cell r="E22" t="str">
            <v>ดวงแก้ว</v>
          </cell>
        </row>
        <row r="23">
          <cell r="B23">
            <v>7600</v>
          </cell>
          <cell r="C23" t="str">
            <v>ด.ญ.</v>
          </cell>
          <cell r="D23" t="str">
            <v>กัลยารัตน์</v>
          </cell>
          <cell r="E23" t="str">
            <v>คำแก้ว</v>
          </cell>
        </row>
        <row r="24">
          <cell r="B24">
            <v>7601</v>
          </cell>
          <cell r="C24" t="str">
            <v>ด.ญ.</v>
          </cell>
          <cell r="D24" t="str">
            <v>จิฬาภรณ์</v>
          </cell>
          <cell r="E24" t="str">
            <v>ศรีบุรินทร์</v>
          </cell>
        </row>
        <row r="25">
          <cell r="B25">
            <v>7602</v>
          </cell>
          <cell r="C25" t="str">
            <v>ด.ญ.</v>
          </cell>
          <cell r="D25" t="str">
            <v>ชญานุตน์</v>
          </cell>
          <cell r="E25" t="str">
            <v>ทองปั้น</v>
          </cell>
        </row>
        <row r="26">
          <cell r="B26">
            <v>7603</v>
          </cell>
          <cell r="C26" t="str">
            <v>ด.ญ.</v>
          </cell>
          <cell r="D26" t="str">
            <v>ชนิสรา</v>
          </cell>
          <cell r="E26" t="str">
            <v>จันทร์คำ</v>
          </cell>
        </row>
        <row r="27">
          <cell r="B27">
            <v>7604</v>
          </cell>
          <cell r="C27" t="str">
            <v>ด.ญ.</v>
          </cell>
          <cell r="D27" t="str">
            <v>ชลธิชา</v>
          </cell>
          <cell r="E27" t="str">
            <v>โกษาจันทร์</v>
          </cell>
        </row>
        <row r="28">
          <cell r="B28">
            <v>7605</v>
          </cell>
          <cell r="C28" t="str">
            <v>ด.ญ.</v>
          </cell>
          <cell r="D28" t="str">
            <v>ญาดา</v>
          </cell>
          <cell r="E28" t="str">
            <v>เตชาชินรักษ์</v>
          </cell>
        </row>
        <row r="29">
          <cell r="B29">
            <v>7606</v>
          </cell>
          <cell r="C29" t="str">
            <v>ด.ญ.</v>
          </cell>
          <cell r="D29" t="str">
            <v>ณัฏฐณิชา</v>
          </cell>
          <cell r="E29" t="str">
            <v>ประสงค์ทรัพย์</v>
          </cell>
        </row>
        <row r="30">
          <cell r="B30">
            <v>7607</v>
          </cell>
          <cell r="C30" t="str">
            <v>ด.ญ.</v>
          </cell>
          <cell r="D30" t="str">
            <v>ดารินทร์</v>
          </cell>
          <cell r="E30" t="str">
            <v>พรมมาวัน</v>
          </cell>
        </row>
        <row r="31">
          <cell r="B31">
            <v>7608</v>
          </cell>
          <cell r="C31" t="str">
            <v>ด.ญ.</v>
          </cell>
          <cell r="D31" t="str">
            <v>เนตรชนก</v>
          </cell>
          <cell r="E31" t="str">
            <v>ธนะสูตร</v>
          </cell>
        </row>
        <row r="32">
          <cell r="B32">
            <v>7609</v>
          </cell>
          <cell r="C32" t="str">
            <v>ด.ญ.</v>
          </cell>
          <cell r="D32" t="str">
            <v>เบญญาภา</v>
          </cell>
          <cell r="E32" t="str">
            <v>หัสน้อย</v>
          </cell>
        </row>
        <row r="33">
          <cell r="B33">
            <v>7610</v>
          </cell>
          <cell r="C33" t="str">
            <v>ด.ญ.</v>
          </cell>
          <cell r="D33" t="str">
            <v>ปิยพร</v>
          </cell>
          <cell r="E33" t="str">
            <v>ศรจันทร์</v>
          </cell>
        </row>
        <row r="34">
          <cell r="B34">
            <v>7611</v>
          </cell>
          <cell r="C34" t="str">
            <v>ด.ญ.</v>
          </cell>
          <cell r="D34" t="str">
            <v>พัชรี</v>
          </cell>
          <cell r="E34" t="str">
            <v>พานวงศ์</v>
          </cell>
        </row>
        <row r="35">
          <cell r="B35">
            <v>7612</v>
          </cell>
          <cell r="C35" t="str">
            <v>ด.ญ.</v>
          </cell>
          <cell r="D35" t="str">
            <v>พัณณิตา</v>
          </cell>
          <cell r="E35" t="str">
            <v>บุญคำ</v>
          </cell>
        </row>
        <row r="36">
          <cell r="B36">
            <v>7613</v>
          </cell>
          <cell r="C36" t="str">
            <v>ด.ญ.</v>
          </cell>
          <cell r="D36" t="str">
            <v>พัทธนันต์</v>
          </cell>
          <cell r="E36" t="str">
            <v>นาราศรี</v>
          </cell>
        </row>
        <row r="37">
          <cell r="B37">
            <v>7614</v>
          </cell>
          <cell r="C37" t="str">
            <v>ด.ญ.</v>
          </cell>
          <cell r="D37" t="str">
            <v>ภานุวรรณ</v>
          </cell>
          <cell r="E37" t="str">
            <v>สุขกาวงค์</v>
          </cell>
        </row>
        <row r="38">
          <cell r="B38">
            <v>7615</v>
          </cell>
          <cell r="C38" t="str">
            <v>ด.ญ.</v>
          </cell>
          <cell r="D38" t="str">
            <v>ยุจิรา</v>
          </cell>
          <cell r="E38" t="str">
            <v>บุดดา</v>
          </cell>
        </row>
        <row r="39">
          <cell r="B39">
            <v>7616</v>
          </cell>
          <cell r="C39" t="str">
            <v>ด.ญ.</v>
          </cell>
          <cell r="D39" t="str">
            <v>รุ่งสวรรค์</v>
          </cell>
          <cell r="E39" t="str">
            <v>ศรีบุรินทร์</v>
          </cell>
        </row>
        <row r="40">
          <cell r="B40">
            <v>7617</v>
          </cell>
          <cell r="C40" t="str">
            <v>ด.ญ.</v>
          </cell>
          <cell r="D40" t="str">
            <v>วรดา</v>
          </cell>
          <cell r="E40" t="str">
            <v>สีทาสังข์</v>
          </cell>
        </row>
        <row r="41">
          <cell r="B41">
            <v>7618</v>
          </cell>
          <cell r="C41" t="str">
            <v>ด.ญ.</v>
          </cell>
          <cell r="D41" t="str">
            <v>วัชราภรณ์</v>
          </cell>
          <cell r="E41" t="str">
            <v>หุมอาจ</v>
          </cell>
        </row>
        <row r="42">
          <cell r="B42">
            <v>7619</v>
          </cell>
          <cell r="C42" t="str">
            <v>ด.ญ.</v>
          </cell>
          <cell r="D42" t="str">
            <v>วัลลภา</v>
          </cell>
          <cell r="E42" t="str">
            <v>ศรีบุรินทร์</v>
          </cell>
        </row>
        <row r="43">
          <cell r="B43">
            <v>7620</v>
          </cell>
          <cell r="C43" t="str">
            <v xml:space="preserve">ด.ญ. </v>
          </cell>
          <cell r="D43" t="str">
            <v>วีร์สุดา</v>
          </cell>
          <cell r="E43" t="str">
            <v>ศรีบุญเรือง</v>
          </cell>
        </row>
        <row r="44">
          <cell r="B44">
            <v>7621</v>
          </cell>
          <cell r="C44" t="str">
            <v>ด.ญ.</v>
          </cell>
          <cell r="D44" t="str">
            <v>ศุวิมล</v>
          </cell>
          <cell r="E44" t="str">
            <v>มูลทาสี</v>
          </cell>
        </row>
        <row r="45">
          <cell r="B45">
            <v>7622</v>
          </cell>
          <cell r="C45" t="str">
            <v>ด.ญ.</v>
          </cell>
          <cell r="D45" t="str">
            <v>สายหมอก</v>
          </cell>
          <cell r="E45" t="str">
            <v>สุธงษา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w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80" zoomScaleNormal="80" zoomScaleSheetLayoutView="100" workbookViewId="0">
      <selection activeCell="M4" sqref="M4:M7"/>
    </sheetView>
  </sheetViews>
  <sheetFormatPr defaultRowHeight="18" customHeight="1" x14ac:dyDescent="0.2"/>
  <cols>
    <col min="1" max="1" width="5.875" style="4" customWidth="1"/>
    <col min="2" max="2" width="7.75" style="4" customWidth="1"/>
    <col min="3" max="3" width="4.5" style="4" customWidth="1"/>
    <col min="4" max="4" width="9.5" style="4" customWidth="1"/>
    <col min="5" max="5" width="9" style="4"/>
    <col min="6" max="6" width="2.25" style="4" customWidth="1"/>
    <col min="7" max="7" width="7.75" style="4" customWidth="1"/>
    <col min="8" max="8" width="7.375" style="4" customWidth="1"/>
    <col min="9" max="9" width="8.25" style="4" customWidth="1"/>
    <col min="10" max="10" width="7.875" style="4" customWidth="1"/>
    <col min="11" max="11" width="6.375" style="4" customWidth="1"/>
    <col min="12" max="12" width="10.125" style="4" customWidth="1"/>
    <col min="13" max="13" width="18.25" style="4" customWidth="1"/>
    <col min="14" max="16384" width="9" style="4"/>
  </cols>
  <sheetData>
    <row r="1" spans="1:13" ht="18" customHeight="1" x14ac:dyDescent="0.2">
      <c r="A1" s="92" t="s">
        <v>76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18" customHeight="1" x14ac:dyDescent="0.2">
      <c r="A2" s="92" t="s">
        <v>85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ht="18" customHeight="1" x14ac:dyDescent="0.2">
      <c r="A3" s="93" t="s">
        <v>84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ht="18" customHeight="1" x14ac:dyDescent="0.2">
      <c r="A4" s="105" t="s">
        <v>53</v>
      </c>
      <c r="B4" s="32"/>
      <c r="C4" s="105" t="s">
        <v>56</v>
      </c>
      <c r="D4" s="105"/>
      <c r="E4" s="105"/>
      <c r="F4" s="105"/>
      <c r="G4" s="105" t="s">
        <v>57</v>
      </c>
      <c r="H4" s="105"/>
      <c r="I4" s="105"/>
      <c r="J4" s="105"/>
      <c r="K4" s="105"/>
      <c r="L4" s="98" t="s">
        <v>64</v>
      </c>
      <c r="M4" s="98" t="s">
        <v>413</v>
      </c>
    </row>
    <row r="5" spans="1:13" ht="18" customHeight="1" x14ac:dyDescent="0.2">
      <c r="A5" s="105"/>
      <c r="B5" s="19" t="s">
        <v>54</v>
      </c>
      <c r="C5" s="105"/>
      <c r="D5" s="105"/>
      <c r="E5" s="105"/>
      <c r="F5" s="105"/>
      <c r="G5" s="20" t="s">
        <v>60</v>
      </c>
      <c r="H5" s="98" t="s">
        <v>58</v>
      </c>
      <c r="I5" s="20" t="s">
        <v>59</v>
      </c>
      <c r="J5" s="105" t="s">
        <v>61</v>
      </c>
      <c r="K5" s="105" t="s">
        <v>62</v>
      </c>
      <c r="L5" s="100"/>
      <c r="M5" s="100"/>
    </row>
    <row r="6" spans="1:13" ht="18" customHeight="1" x14ac:dyDescent="0.2">
      <c r="A6" s="105"/>
      <c r="B6" s="19" t="s">
        <v>55</v>
      </c>
      <c r="C6" s="105"/>
      <c r="D6" s="105"/>
      <c r="E6" s="105"/>
      <c r="F6" s="105"/>
      <c r="G6" s="21" t="s">
        <v>58</v>
      </c>
      <c r="H6" s="99"/>
      <c r="I6" s="21" t="s">
        <v>58</v>
      </c>
      <c r="J6" s="105"/>
      <c r="K6" s="105"/>
      <c r="L6" s="100"/>
      <c r="M6" s="100"/>
    </row>
    <row r="7" spans="1:13" ht="18" customHeight="1" x14ac:dyDescent="0.2">
      <c r="A7" s="105"/>
      <c r="B7" s="21"/>
      <c r="C7" s="105"/>
      <c r="D7" s="105"/>
      <c r="E7" s="105"/>
      <c r="F7" s="105"/>
      <c r="G7" s="16">
        <v>30</v>
      </c>
      <c r="H7" s="16">
        <v>20</v>
      </c>
      <c r="I7" s="16">
        <v>20</v>
      </c>
      <c r="J7" s="16">
        <v>30</v>
      </c>
      <c r="K7" s="16">
        <v>100</v>
      </c>
      <c r="L7" s="99"/>
      <c r="M7" s="99"/>
    </row>
    <row r="8" spans="1:13" ht="18" customHeight="1" x14ac:dyDescent="0.2">
      <c r="A8" s="13">
        <v>1</v>
      </c>
      <c r="B8" s="33">
        <v>7556</v>
      </c>
      <c r="C8" s="34" t="s">
        <v>0</v>
      </c>
      <c r="D8" s="35" t="s">
        <v>1</v>
      </c>
      <c r="E8" s="103" t="s">
        <v>2</v>
      </c>
      <c r="F8" s="104"/>
      <c r="G8" s="31"/>
      <c r="H8" s="31"/>
      <c r="I8" s="31"/>
      <c r="J8" s="31"/>
      <c r="K8" s="31">
        <f>SUM(G8:J8)</f>
        <v>0</v>
      </c>
      <c r="L8" s="27" t="str">
        <f>IF(K8&gt;=80,"4",IF(K8&gt;=75,"3.5",IF(K8&gt;=70,"3", IF(K8&gt;=65,"2.5", IF(K8&gt;=60,"2", IF(K8&gt;=55,"1.5", IF(K8&gt;=50,"1", IF(K8&lt;=49,"0"))))))))</f>
        <v>0</v>
      </c>
      <c r="M8" s="31"/>
    </row>
    <row r="9" spans="1:13" ht="18" customHeight="1" x14ac:dyDescent="0.2">
      <c r="A9" s="13">
        <v>2</v>
      </c>
      <c r="B9" s="33">
        <v>7558</v>
      </c>
      <c r="C9" s="34" t="s">
        <v>3</v>
      </c>
      <c r="D9" s="35" t="s">
        <v>4</v>
      </c>
      <c r="E9" s="103" t="s">
        <v>5</v>
      </c>
      <c r="F9" s="104"/>
      <c r="G9" s="31"/>
      <c r="H9" s="31"/>
      <c r="I9" s="31"/>
      <c r="J9" s="31"/>
      <c r="K9" s="31">
        <f t="shared" ref="K9:K29" si="0">SUM(G9:J9)</f>
        <v>0</v>
      </c>
      <c r="L9" s="27" t="str">
        <f t="shared" ref="L9:L29" si="1">IF(K9&gt;=80,"4",IF(K9&gt;=75,"3.5",IF(K9&gt;=70,"3", IF(K9&gt;=65,"2.5", IF(K9&gt;=60,"2", IF(K9&gt;=55,"1.5", IF(K9&gt;=50,"1", IF(K9&lt;=49,"0"))))))))</f>
        <v>0</v>
      </c>
      <c r="M9" s="31"/>
    </row>
    <row r="10" spans="1:13" ht="18" customHeight="1" x14ac:dyDescent="0.2">
      <c r="A10" s="13">
        <v>3</v>
      </c>
      <c r="B10" s="33">
        <v>7559</v>
      </c>
      <c r="C10" s="34" t="s">
        <v>6</v>
      </c>
      <c r="D10" s="35" t="s">
        <v>7</v>
      </c>
      <c r="E10" s="103" t="s">
        <v>8</v>
      </c>
      <c r="F10" s="104"/>
      <c r="G10" s="31"/>
      <c r="H10" s="31"/>
      <c r="I10" s="31"/>
      <c r="J10" s="31"/>
      <c r="K10" s="31">
        <f t="shared" si="0"/>
        <v>0</v>
      </c>
      <c r="L10" s="27" t="str">
        <f t="shared" si="1"/>
        <v>0</v>
      </c>
      <c r="M10" s="31"/>
    </row>
    <row r="11" spans="1:13" ht="18" customHeight="1" x14ac:dyDescent="0.2">
      <c r="A11" s="13">
        <v>4</v>
      </c>
      <c r="B11" s="33">
        <v>7560</v>
      </c>
      <c r="C11" s="34" t="s">
        <v>9</v>
      </c>
      <c r="D11" s="35" t="s">
        <v>10</v>
      </c>
      <c r="E11" s="103" t="s">
        <v>11</v>
      </c>
      <c r="F11" s="104"/>
      <c r="G11" s="31"/>
      <c r="H11" s="31"/>
      <c r="I11" s="31"/>
      <c r="J11" s="31"/>
      <c r="K11" s="31">
        <f t="shared" si="0"/>
        <v>0</v>
      </c>
      <c r="L11" s="27" t="str">
        <f t="shared" si="1"/>
        <v>0</v>
      </c>
      <c r="M11" s="31"/>
    </row>
    <row r="12" spans="1:13" ht="18" customHeight="1" x14ac:dyDescent="0.2">
      <c r="A12" s="13">
        <v>5</v>
      </c>
      <c r="B12" s="33">
        <v>7561</v>
      </c>
      <c r="C12" s="34" t="s">
        <v>9</v>
      </c>
      <c r="D12" s="35" t="s">
        <v>12</v>
      </c>
      <c r="E12" s="103" t="s">
        <v>13</v>
      </c>
      <c r="F12" s="104"/>
      <c r="G12" s="31"/>
      <c r="H12" s="31"/>
      <c r="I12" s="31"/>
      <c r="J12" s="31"/>
      <c r="K12" s="31">
        <f t="shared" si="0"/>
        <v>0</v>
      </c>
      <c r="L12" s="27" t="str">
        <f t="shared" si="1"/>
        <v>0</v>
      </c>
      <c r="M12" s="31"/>
    </row>
    <row r="13" spans="1:13" ht="18" customHeight="1" x14ac:dyDescent="0.2">
      <c r="A13" s="13">
        <v>6</v>
      </c>
      <c r="B13" s="33">
        <v>7562</v>
      </c>
      <c r="C13" s="34" t="s">
        <v>14</v>
      </c>
      <c r="D13" s="35" t="s">
        <v>15</v>
      </c>
      <c r="E13" s="103" t="s">
        <v>16</v>
      </c>
      <c r="F13" s="104"/>
      <c r="G13" s="31"/>
      <c r="H13" s="31"/>
      <c r="I13" s="31"/>
      <c r="J13" s="31"/>
      <c r="K13" s="31">
        <f t="shared" si="0"/>
        <v>0</v>
      </c>
      <c r="L13" s="27" t="str">
        <f t="shared" si="1"/>
        <v>0</v>
      </c>
      <c r="M13" s="31"/>
    </row>
    <row r="14" spans="1:13" ht="20.100000000000001" customHeight="1" x14ac:dyDescent="0.2">
      <c r="A14" s="13">
        <v>7</v>
      </c>
      <c r="B14" s="33">
        <v>7584</v>
      </c>
      <c r="C14" s="34" t="s">
        <v>14</v>
      </c>
      <c r="D14" s="35" t="s">
        <v>17</v>
      </c>
      <c r="E14" s="103" t="s">
        <v>18</v>
      </c>
      <c r="F14" s="104"/>
      <c r="G14" s="31"/>
      <c r="H14" s="31"/>
      <c r="I14" s="31"/>
      <c r="J14" s="31"/>
      <c r="K14" s="31">
        <f t="shared" si="0"/>
        <v>0</v>
      </c>
      <c r="L14" s="27" t="str">
        <f t="shared" si="1"/>
        <v>0</v>
      </c>
      <c r="M14" s="31"/>
    </row>
    <row r="15" spans="1:13" ht="18" customHeight="1" x14ac:dyDescent="0.2">
      <c r="A15" s="13">
        <v>8</v>
      </c>
      <c r="B15" s="33">
        <v>7563</v>
      </c>
      <c r="C15" s="34" t="s">
        <v>19</v>
      </c>
      <c r="D15" s="35" t="s">
        <v>20</v>
      </c>
      <c r="E15" s="103" t="s">
        <v>21</v>
      </c>
      <c r="F15" s="104"/>
      <c r="G15" s="31"/>
      <c r="H15" s="31"/>
      <c r="I15" s="31"/>
      <c r="J15" s="31"/>
      <c r="K15" s="31">
        <f t="shared" si="0"/>
        <v>0</v>
      </c>
      <c r="L15" s="27" t="str">
        <f t="shared" si="1"/>
        <v>0</v>
      </c>
      <c r="M15" s="31"/>
    </row>
    <row r="16" spans="1:13" ht="18" customHeight="1" x14ac:dyDescent="0.2">
      <c r="A16" s="13">
        <v>9</v>
      </c>
      <c r="B16" s="33">
        <v>7564</v>
      </c>
      <c r="C16" s="34" t="s">
        <v>22</v>
      </c>
      <c r="D16" s="35" t="s">
        <v>23</v>
      </c>
      <c r="E16" s="103" t="s">
        <v>24</v>
      </c>
      <c r="F16" s="104"/>
      <c r="G16" s="31"/>
      <c r="H16" s="31"/>
      <c r="I16" s="31"/>
      <c r="J16" s="31"/>
      <c r="K16" s="31">
        <f t="shared" si="0"/>
        <v>0</v>
      </c>
      <c r="L16" s="27" t="str">
        <f t="shared" si="1"/>
        <v>0</v>
      </c>
      <c r="M16" s="31"/>
    </row>
    <row r="17" spans="1:13" ht="18" customHeight="1" x14ac:dyDescent="0.2">
      <c r="A17" s="13">
        <v>10</v>
      </c>
      <c r="B17" s="33">
        <v>7565</v>
      </c>
      <c r="C17" s="34" t="s">
        <v>25</v>
      </c>
      <c r="D17" s="35" t="s">
        <v>26</v>
      </c>
      <c r="E17" s="103" t="s">
        <v>27</v>
      </c>
      <c r="F17" s="104"/>
      <c r="G17" s="31"/>
      <c r="H17" s="31"/>
      <c r="I17" s="31"/>
      <c r="J17" s="31"/>
      <c r="K17" s="31">
        <f t="shared" si="0"/>
        <v>0</v>
      </c>
      <c r="L17" s="27" t="str">
        <f t="shared" si="1"/>
        <v>0</v>
      </c>
      <c r="M17" s="31"/>
    </row>
    <row r="18" spans="1:13" ht="18" customHeight="1" x14ac:dyDescent="0.2">
      <c r="A18" s="13">
        <v>11</v>
      </c>
      <c r="B18" s="33">
        <v>7566</v>
      </c>
      <c r="C18" s="34" t="s">
        <v>25</v>
      </c>
      <c r="D18" s="35" t="s">
        <v>28</v>
      </c>
      <c r="E18" s="103" t="s">
        <v>29</v>
      </c>
      <c r="F18" s="104"/>
      <c r="G18" s="31"/>
      <c r="H18" s="31"/>
      <c r="I18" s="31"/>
      <c r="J18" s="31"/>
      <c r="K18" s="31">
        <f t="shared" si="0"/>
        <v>0</v>
      </c>
      <c r="L18" s="27" t="str">
        <f t="shared" si="1"/>
        <v>0</v>
      </c>
      <c r="M18" s="31"/>
    </row>
    <row r="19" spans="1:13" ht="18" customHeight="1" x14ac:dyDescent="0.2">
      <c r="A19" s="13">
        <v>12</v>
      </c>
      <c r="B19" s="33">
        <v>7567</v>
      </c>
      <c r="C19" s="34" t="s">
        <v>30</v>
      </c>
      <c r="D19" s="35" t="s">
        <v>31</v>
      </c>
      <c r="E19" s="103" t="s">
        <v>32</v>
      </c>
      <c r="F19" s="104"/>
      <c r="G19" s="31"/>
      <c r="H19" s="31"/>
      <c r="I19" s="31"/>
      <c r="J19" s="31"/>
      <c r="K19" s="31">
        <f t="shared" si="0"/>
        <v>0</v>
      </c>
      <c r="L19" s="27" t="str">
        <f t="shared" si="1"/>
        <v>0</v>
      </c>
      <c r="M19" s="31"/>
    </row>
    <row r="20" spans="1:13" ht="18" customHeight="1" x14ac:dyDescent="0.2">
      <c r="A20" s="13">
        <v>13</v>
      </c>
      <c r="B20" s="33">
        <v>7568</v>
      </c>
      <c r="C20" s="34" t="s">
        <v>19</v>
      </c>
      <c r="D20" s="35" t="s">
        <v>33</v>
      </c>
      <c r="E20" s="103" t="s">
        <v>34</v>
      </c>
      <c r="F20" s="104"/>
      <c r="G20" s="31"/>
      <c r="H20" s="31"/>
      <c r="I20" s="31"/>
      <c r="J20" s="31"/>
      <c r="K20" s="31">
        <f t="shared" si="0"/>
        <v>0</v>
      </c>
      <c r="L20" s="27" t="str">
        <f t="shared" si="1"/>
        <v>0</v>
      </c>
      <c r="M20" s="31"/>
    </row>
    <row r="21" spans="1:13" ht="18" customHeight="1" x14ac:dyDescent="0.2">
      <c r="A21" s="13">
        <v>14</v>
      </c>
      <c r="B21" s="33">
        <v>7569</v>
      </c>
      <c r="C21" s="34" t="s">
        <v>25</v>
      </c>
      <c r="D21" s="35" t="s">
        <v>35</v>
      </c>
      <c r="E21" s="103" t="s">
        <v>36</v>
      </c>
      <c r="F21" s="104"/>
      <c r="G21" s="31"/>
      <c r="H21" s="31"/>
      <c r="I21" s="31"/>
      <c r="J21" s="31"/>
      <c r="K21" s="31">
        <f t="shared" si="0"/>
        <v>0</v>
      </c>
      <c r="L21" s="27" t="str">
        <f t="shared" si="1"/>
        <v>0</v>
      </c>
      <c r="M21" s="31"/>
    </row>
    <row r="22" spans="1:13" ht="18" customHeight="1" x14ac:dyDescent="0.2">
      <c r="A22" s="13">
        <v>15</v>
      </c>
      <c r="B22" s="33">
        <v>7570</v>
      </c>
      <c r="C22" s="34" t="s">
        <v>25</v>
      </c>
      <c r="D22" s="35" t="s">
        <v>37</v>
      </c>
      <c r="E22" s="103" t="s">
        <v>11</v>
      </c>
      <c r="F22" s="104"/>
      <c r="G22" s="31"/>
      <c r="H22" s="31"/>
      <c r="I22" s="31"/>
      <c r="J22" s="31"/>
      <c r="K22" s="31">
        <f t="shared" si="0"/>
        <v>0</v>
      </c>
      <c r="L22" s="27" t="str">
        <f t="shared" si="1"/>
        <v>0</v>
      </c>
      <c r="M22" s="31"/>
    </row>
    <row r="23" spans="1:13" ht="18" customHeight="1" x14ac:dyDescent="0.2">
      <c r="A23" s="13">
        <v>16</v>
      </c>
      <c r="B23" s="33">
        <v>7571</v>
      </c>
      <c r="C23" s="34" t="s">
        <v>19</v>
      </c>
      <c r="D23" s="35" t="s">
        <v>38</v>
      </c>
      <c r="E23" s="103" t="s">
        <v>39</v>
      </c>
      <c r="F23" s="104"/>
      <c r="G23" s="31"/>
      <c r="H23" s="31"/>
      <c r="I23" s="31"/>
      <c r="J23" s="31"/>
      <c r="K23" s="31">
        <f t="shared" si="0"/>
        <v>0</v>
      </c>
      <c r="L23" s="27" t="str">
        <f t="shared" si="1"/>
        <v>0</v>
      </c>
      <c r="M23" s="31"/>
    </row>
    <row r="24" spans="1:13" ht="18" customHeight="1" x14ac:dyDescent="0.2">
      <c r="A24" s="13">
        <v>17</v>
      </c>
      <c r="B24" s="33">
        <v>7572</v>
      </c>
      <c r="C24" s="34" t="s">
        <v>25</v>
      </c>
      <c r="D24" s="35" t="s">
        <v>40</v>
      </c>
      <c r="E24" s="103" t="s">
        <v>41</v>
      </c>
      <c r="F24" s="104"/>
      <c r="G24" s="31"/>
      <c r="H24" s="31"/>
      <c r="I24" s="31"/>
      <c r="J24" s="31"/>
      <c r="K24" s="31">
        <f t="shared" si="0"/>
        <v>0</v>
      </c>
      <c r="L24" s="27" t="str">
        <f t="shared" si="1"/>
        <v>0</v>
      </c>
      <c r="M24" s="31"/>
    </row>
    <row r="25" spans="1:13" ht="18" customHeight="1" x14ac:dyDescent="0.2">
      <c r="A25" s="13">
        <v>18</v>
      </c>
      <c r="B25" s="33">
        <v>7573</v>
      </c>
      <c r="C25" s="34" t="s">
        <v>19</v>
      </c>
      <c r="D25" s="35" t="s">
        <v>42</v>
      </c>
      <c r="E25" s="103" t="s">
        <v>43</v>
      </c>
      <c r="F25" s="104"/>
      <c r="G25" s="31"/>
      <c r="H25" s="31"/>
      <c r="I25" s="31"/>
      <c r="J25" s="31"/>
      <c r="K25" s="31">
        <f t="shared" si="0"/>
        <v>0</v>
      </c>
      <c r="L25" s="27" t="str">
        <f t="shared" si="1"/>
        <v>0</v>
      </c>
      <c r="M25" s="31"/>
    </row>
    <row r="26" spans="1:13" ht="18" customHeight="1" x14ac:dyDescent="0.2">
      <c r="A26" s="13">
        <v>19</v>
      </c>
      <c r="B26" s="33">
        <v>7574</v>
      </c>
      <c r="C26" s="34" t="s">
        <v>22</v>
      </c>
      <c r="D26" s="35" t="s">
        <v>44</v>
      </c>
      <c r="E26" s="103" t="s">
        <v>45</v>
      </c>
      <c r="F26" s="104"/>
      <c r="G26" s="31"/>
      <c r="H26" s="31"/>
      <c r="I26" s="31"/>
      <c r="J26" s="31"/>
      <c r="K26" s="31">
        <f t="shared" si="0"/>
        <v>0</v>
      </c>
      <c r="L26" s="27" t="str">
        <f t="shared" si="1"/>
        <v>0</v>
      </c>
      <c r="M26" s="31"/>
    </row>
    <row r="27" spans="1:13" ht="18" customHeight="1" x14ac:dyDescent="0.2">
      <c r="A27" s="13">
        <v>20</v>
      </c>
      <c r="B27" s="33">
        <v>7575</v>
      </c>
      <c r="C27" s="34" t="s">
        <v>46</v>
      </c>
      <c r="D27" s="35" t="s">
        <v>47</v>
      </c>
      <c r="E27" s="103" t="s">
        <v>45</v>
      </c>
      <c r="F27" s="104"/>
      <c r="G27" s="31"/>
      <c r="H27" s="31"/>
      <c r="I27" s="31"/>
      <c r="J27" s="31"/>
      <c r="K27" s="31">
        <f t="shared" si="0"/>
        <v>0</v>
      </c>
      <c r="L27" s="27" t="str">
        <f t="shared" si="1"/>
        <v>0</v>
      </c>
      <c r="M27" s="31"/>
    </row>
    <row r="28" spans="1:13" ht="18" customHeight="1" x14ac:dyDescent="0.2">
      <c r="A28" s="13">
        <v>21</v>
      </c>
      <c r="B28" s="33">
        <v>7576</v>
      </c>
      <c r="C28" s="34" t="s">
        <v>48</v>
      </c>
      <c r="D28" s="35" t="s">
        <v>49</v>
      </c>
      <c r="E28" s="103" t="s">
        <v>50</v>
      </c>
      <c r="F28" s="104"/>
      <c r="G28" s="31"/>
      <c r="H28" s="31"/>
      <c r="I28" s="31"/>
      <c r="J28" s="31"/>
      <c r="K28" s="31">
        <f t="shared" si="0"/>
        <v>0</v>
      </c>
      <c r="L28" s="27" t="str">
        <f t="shared" si="1"/>
        <v>0</v>
      </c>
      <c r="M28" s="31"/>
    </row>
    <row r="29" spans="1:13" ht="18" customHeight="1" x14ac:dyDescent="0.2">
      <c r="A29" s="13">
        <v>22</v>
      </c>
      <c r="B29" s="33">
        <v>7577</v>
      </c>
      <c r="C29" s="34" t="s">
        <v>25</v>
      </c>
      <c r="D29" s="35" t="s">
        <v>51</v>
      </c>
      <c r="E29" s="103" t="s">
        <v>52</v>
      </c>
      <c r="F29" s="104"/>
      <c r="G29" s="31"/>
      <c r="H29" s="31"/>
      <c r="I29" s="31"/>
      <c r="J29" s="31"/>
      <c r="K29" s="31">
        <f t="shared" si="0"/>
        <v>0</v>
      </c>
      <c r="L29" s="27" t="str">
        <f t="shared" si="1"/>
        <v>0</v>
      </c>
      <c r="M29" s="31"/>
    </row>
    <row r="31" spans="1:13" ht="18" customHeight="1" x14ac:dyDescent="0.2">
      <c r="D31" s="105" t="s">
        <v>63</v>
      </c>
      <c r="E31" s="105"/>
      <c r="F31" s="105"/>
      <c r="G31" s="105"/>
      <c r="H31" s="36" t="s">
        <v>68</v>
      </c>
      <c r="I31" s="101"/>
      <c r="J31" s="101"/>
      <c r="K31" s="101"/>
      <c r="L31" s="37" t="s">
        <v>69</v>
      </c>
      <c r="M31" s="38"/>
    </row>
    <row r="32" spans="1:13" ht="18" customHeight="1" x14ac:dyDescent="0.2">
      <c r="D32" s="15" t="s">
        <v>64</v>
      </c>
      <c r="E32" s="16" t="s">
        <v>65</v>
      </c>
      <c r="F32" s="105" t="s">
        <v>66</v>
      </c>
      <c r="G32" s="105"/>
      <c r="H32" s="8"/>
      <c r="I32" s="102" t="s">
        <v>70</v>
      </c>
      <c r="J32" s="102"/>
      <c r="K32" s="102"/>
      <c r="L32" s="11"/>
      <c r="M32" s="8"/>
    </row>
    <row r="33" spans="4:13" ht="18" customHeight="1" x14ac:dyDescent="0.55000000000000004">
      <c r="D33" s="6">
        <v>4</v>
      </c>
      <c r="E33" s="6">
        <f>COUNTIF(L8:L29,"4")</f>
        <v>0</v>
      </c>
      <c r="F33" s="97">
        <f>(E33*100)/E42</f>
        <v>0</v>
      </c>
      <c r="G33" s="97"/>
      <c r="H33" s="8"/>
      <c r="I33" s="102" t="s">
        <v>71</v>
      </c>
      <c r="J33" s="102"/>
      <c r="K33" s="102"/>
      <c r="L33" s="11"/>
      <c r="M33" s="8"/>
    </row>
    <row r="34" spans="4:13" ht="18" customHeight="1" x14ac:dyDescent="0.55000000000000004">
      <c r="D34" s="6">
        <v>3.5</v>
      </c>
      <c r="E34" s="6">
        <f>COUNTIF(L8:L29,"3.5")</f>
        <v>0</v>
      </c>
      <c r="F34" s="97">
        <f>(E34*100)/E42</f>
        <v>0</v>
      </c>
      <c r="G34" s="97"/>
      <c r="H34" s="39"/>
      <c r="I34" s="106"/>
      <c r="J34" s="106"/>
      <c r="K34" s="106"/>
      <c r="L34" s="40"/>
      <c r="M34" s="8"/>
    </row>
    <row r="35" spans="4:13" ht="18" customHeight="1" x14ac:dyDescent="0.55000000000000004">
      <c r="D35" s="6">
        <v>3</v>
      </c>
      <c r="E35" s="6">
        <f>COUNTIF(L8:L29,"3")</f>
        <v>0</v>
      </c>
      <c r="F35" s="97">
        <f>(E35*100)/E42</f>
        <v>0</v>
      </c>
      <c r="G35" s="97"/>
      <c r="H35" s="36" t="s">
        <v>68</v>
      </c>
      <c r="I35" s="96"/>
      <c r="J35" s="96"/>
      <c r="K35" s="96"/>
      <c r="L35" s="11"/>
      <c r="M35" s="8"/>
    </row>
    <row r="36" spans="4:13" ht="18" customHeight="1" x14ac:dyDescent="0.55000000000000004">
      <c r="D36" s="6">
        <v>2.5</v>
      </c>
      <c r="E36" s="6">
        <f>COUNTIF(L8:L29,"2.5")</f>
        <v>0</v>
      </c>
      <c r="F36" s="97">
        <f>(E36*100)/E42</f>
        <v>0</v>
      </c>
      <c r="G36" s="97"/>
      <c r="H36" s="41"/>
      <c r="I36" s="102" t="s">
        <v>72</v>
      </c>
      <c r="J36" s="102"/>
      <c r="K36" s="102"/>
      <c r="L36" s="42"/>
      <c r="M36" s="41"/>
    </row>
    <row r="37" spans="4:13" ht="18" customHeight="1" x14ac:dyDescent="0.55000000000000004">
      <c r="D37" s="6">
        <v>2</v>
      </c>
      <c r="E37" s="6">
        <f>COUNTIF(L8:L29,"2")</f>
        <v>0</v>
      </c>
      <c r="F37" s="97">
        <f>(E37*100)/E42</f>
        <v>0</v>
      </c>
      <c r="G37" s="97"/>
      <c r="H37" s="94" t="s">
        <v>73</v>
      </c>
      <c r="I37" s="95"/>
      <c r="J37" s="95"/>
      <c r="K37" s="95"/>
      <c r="L37" s="95"/>
      <c r="M37" s="95"/>
    </row>
    <row r="38" spans="4:13" ht="18" customHeight="1" x14ac:dyDescent="0.55000000000000004">
      <c r="D38" s="6">
        <v>1.5</v>
      </c>
      <c r="E38" s="6">
        <f>COUNTIF(L8:L29,"1.5")</f>
        <v>0</v>
      </c>
      <c r="F38" s="97">
        <f>(E38*100)/E42</f>
        <v>0</v>
      </c>
      <c r="G38" s="97"/>
      <c r="H38" s="8"/>
      <c r="I38" s="8"/>
      <c r="J38" s="8"/>
      <c r="K38" s="8"/>
      <c r="L38" s="8"/>
      <c r="M38" s="8"/>
    </row>
    <row r="39" spans="4:13" ht="18" customHeight="1" x14ac:dyDescent="0.55000000000000004">
      <c r="D39" s="6">
        <v>1</v>
      </c>
      <c r="E39" s="6">
        <f>COUNTIF(L8:L29,"1")</f>
        <v>0</v>
      </c>
      <c r="F39" s="97">
        <f>(E39*100)/E42</f>
        <v>0</v>
      </c>
      <c r="G39" s="97"/>
      <c r="H39" s="36" t="s">
        <v>68</v>
      </c>
      <c r="I39" s="96"/>
      <c r="J39" s="96"/>
      <c r="K39" s="96"/>
      <c r="L39" s="11"/>
      <c r="M39" s="8"/>
    </row>
    <row r="40" spans="4:13" ht="18" customHeight="1" x14ac:dyDescent="0.55000000000000004">
      <c r="D40" s="6">
        <v>0</v>
      </c>
      <c r="E40" s="6">
        <f>COUNTIF(L8:L29,"0")</f>
        <v>22</v>
      </c>
      <c r="F40" s="97">
        <f>(E40*100)/E42</f>
        <v>100</v>
      </c>
      <c r="G40" s="97"/>
      <c r="H40" s="8"/>
      <c r="I40" s="96" t="s">
        <v>74</v>
      </c>
      <c r="J40" s="96"/>
      <c r="K40" s="96"/>
      <c r="L40" s="11"/>
      <c r="M40" s="8"/>
    </row>
    <row r="41" spans="4:13" ht="18" customHeight="1" x14ac:dyDescent="0.55000000000000004">
      <c r="D41" s="6" t="s">
        <v>67</v>
      </c>
      <c r="E41" s="6">
        <f>COUNTIF(L8:L29,"ร")</f>
        <v>0</v>
      </c>
      <c r="F41" s="97">
        <f>(E41*100)/E42</f>
        <v>0</v>
      </c>
      <c r="G41" s="97"/>
      <c r="H41" s="8"/>
      <c r="I41" s="96" t="s">
        <v>75</v>
      </c>
      <c r="J41" s="96"/>
      <c r="K41" s="96"/>
      <c r="L41" s="11"/>
      <c r="M41" s="8"/>
    </row>
    <row r="42" spans="4:13" ht="18" customHeight="1" x14ac:dyDescent="0.2">
      <c r="D42" s="43" t="s">
        <v>62</v>
      </c>
      <c r="E42" s="43">
        <f>SUM(E33:E41)</f>
        <v>22</v>
      </c>
      <c r="F42" s="90">
        <f>SUM(F33:F41)</f>
        <v>100</v>
      </c>
      <c r="G42" s="91"/>
    </row>
  </sheetData>
  <mergeCells count="55">
    <mergeCell ref="E29:F29"/>
    <mergeCell ref="E22:F22"/>
    <mergeCell ref="E14:F14"/>
    <mergeCell ref="E15:F15"/>
    <mergeCell ref="E26:F26"/>
    <mergeCell ref="E16:F16"/>
    <mergeCell ref="E17:F17"/>
    <mergeCell ref="E18:F18"/>
    <mergeCell ref="E20:F20"/>
    <mergeCell ref="E23:F23"/>
    <mergeCell ref="E21:F21"/>
    <mergeCell ref="E24:F24"/>
    <mergeCell ref="E25:F25"/>
    <mergeCell ref="E19:F19"/>
    <mergeCell ref="A4:A7"/>
    <mergeCell ref="C4:F7"/>
    <mergeCell ref="E9:F9"/>
    <mergeCell ref="E27:F27"/>
    <mergeCell ref="E28:F28"/>
    <mergeCell ref="E10:F10"/>
    <mergeCell ref="E11:F11"/>
    <mergeCell ref="E12:F12"/>
    <mergeCell ref="E13:F13"/>
    <mergeCell ref="F40:G40"/>
    <mergeCell ref="F41:G41"/>
    <mergeCell ref="D31:G31"/>
    <mergeCell ref="F33:G33"/>
    <mergeCell ref="F34:G34"/>
    <mergeCell ref="F35:G35"/>
    <mergeCell ref="F36:G36"/>
    <mergeCell ref="F37:G37"/>
    <mergeCell ref="F32:G32"/>
    <mergeCell ref="K5:K6"/>
    <mergeCell ref="I40:K40"/>
    <mergeCell ref="I41:K41"/>
    <mergeCell ref="I34:K34"/>
    <mergeCell ref="I35:K35"/>
    <mergeCell ref="I33:K33"/>
    <mergeCell ref="I36:K36"/>
    <mergeCell ref="F42:G42"/>
    <mergeCell ref="A1:M1"/>
    <mergeCell ref="A2:M2"/>
    <mergeCell ref="A3:M3"/>
    <mergeCell ref="H37:M37"/>
    <mergeCell ref="I39:K39"/>
    <mergeCell ref="F38:G38"/>
    <mergeCell ref="F39:G39"/>
    <mergeCell ref="H5:H6"/>
    <mergeCell ref="M4:M7"/>
    <mergeCell ref="I31:K31"/>
    <mergeCell ref="I32:K32"/>
    <mergeCell ref="L4:L7"/>
    <mergeCell ref="E8:F8"/>
    <mergeCell ref="G4:K4"/>
    <mergeCell ref="J5:J6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view="pageBreakPreview" zoomScaleNormal="90" zoomScaleSheetLayoutView="100" workbookViewId="0">
      <selection activeCell="M4" sqref="M4:M7"/>
    </sheetView>
  </sheetViews>
  <sheetFormatPr defaultRowHeight="14.25" x14ac:dyDescent="0.2"/>
  <cols>
    <col min="1" max="1" width="5.25" customWidth="1"/>
    <col min="2" max="2" width="7.375" customWidth="1"/>
    <col min="3" max="3" width="4.375" customWidth="1"/>
    <col min="5" max="5" width="9.125" customWidth="1"/>
    <col min="6" max="6" width="1.875" customWidth="1"/>
    <col min="7" max="7" width="7.75" customWidth="1"/>
    <col min="8" max="8" width="6.875" customWidth="1"/>
    <col min="9" max="9" width="8" customWidth="1"/>
    <col min="10" max="10" width="7" customWidth="1"/>
    <col min="11" max="11" width="6.5" customWidth="1"/>
    <col min="13" max="13" width="22.125" customWidth="1"/>
  </cols>
  <sheetData>
    <row r="1" spans="1:13" ht="18" customHeight="1" x14ac:dyDescent="0.2">
      <c r="A1" s="92" t="s">
        <v>76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18" customHeight="1" x14ac:dyDescent="0.2">
      <c r="A2" s="92" t="s">
        <v>83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ht="18" customHeight="1" x14ac:dyDescent="0.2">
      <c r="A3" s="93" t="s">
        <v>84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ht="18" customHeight="1" x14ac:dyDescent="0.55000000000000004">
      <c r="A4" s="105" t="s">
        <v>53</v>
      </c>
      <c r="B4" s="18"/>
      <c r="C4" s="105" t="s">
        <v>56</v>
      </c>
      <c r="D4" s="105"/>
      <c r="E4" s="105"/>
      <c r="F4" s="105"/>
      <c r="G4" s="105" t="s">
        <v>57</v>
      </c>
      <c r="H4" s="105"/>
      <c r="I4" s="105"/>
      <c r="J4" s="105"/>
      <c r="K4" s="105"/>
      <c r="L4" s="98" t="s">
        <v>64</v>
      </c>
      <c r="M4" s="98" t="s">
        <v>413</v>
      </c>
    </row>
    <row r="5" spans="1:13" ht="18" customHeight="1" x14ac:dyDescent="0.2">
      <c r="A5" s="105"/>
      <c r="B5" s="19" t="s">
        <v>54</v>
      </c>
      <c r="C5" s="105"/>
      <c r="D5" s="105"/>
      <c r="E5" s="105"/>
      <c r="F5" s="105"/>
      <c r="G5" s="20" t="s">
        <v>60</v>
      </c>
      <c r="H5" s="98" t="s">
        <v>58</v>
      </c>
      <c r="I5" s="20" t="s">
        <v>59</v>
      </c>
      <c r="J5" s="105" t="s">
        <v>61</v>
      </c>
      <c r="K5" s="105" t="s">
        <v>62</v>
      </c>
      <c r="L5" s="100"/>
      <c r="M5" s="100"/>
    </row>
    <row r="6" spans="1:13" ht="18" customHeight="1" x14ac:dyDescent="0.2">
      <c r="A6" s="105"/>
      <c r="B6" s="19" t="s">
        <v>55</v>
      </c>
      <c r="C6" s="105"/>
      <c r="D6" s="105"/>
      <c r="E6" s="105"/>
      <c r="F6" s="105"/>
      <c r="G6" s="21" t="s">
        <v>58</v>
      </c>
      <c r="H6" s="99"/>
      <c r="I6" s="21" t="s">
        <v>58</v>
      </c>
      <c r="J6" s="105"/>
      <c r="K6" s="105"/>
      <c r="L6" s="100"/>
      <c r="M6" s="100"/>
    </row>
    <row r="7" spans="1:13" ht="18" customHeight="1" x14ac:dyDescent="0.2">
      <c r="A7" s="105"/>
      <c r="B7" s="21"/>
      <c r="C7" s="105"/>
      <c r="D7" s="105"/>
      <c r="E7" s="105"/>
      <c r="F7" s="105"/>
      <c r="G7" s="16">
        <v>30</v>
      </c>
      <c r="H7" s="16">
        <v>20</v>
      </c>
      <c r="I7" s="16">
        <v>20</v>
      </c>
      <c r="J7" s="16">
        <v>30</v>
      </c>
      <c r="K7" s="16">
        <v>100</v>
      </c>
      <c r="L7" s="99"/>
      <c r="M7" s="99"/>
    </row>
    <row r="8" spans="1:13" s="4" customFormat="1" ht="18" customHeight="1" x14ac:dyDescent="0.2">
      <c r="A8" s="54">
        <v>1</v>
      </c>
      <c r="B8" s="47">
        <f>[1]ชื่อ!B2</f>
        <v>7578</v>
      </c>
      <c r="C8" s="48" t="str">
        <f>[1]ชื่อ!C2</f>
        <v>ด.ช.</v>
      </c>
      <c r="D8" s="49" t="str">
        <f>[1]ชื่อ!D2</f>
        <v>กิตติพงศ์</v>
      </c>
      <c r="E8" s="117" t="str">
        <f>[1]ชื่อ!E2</f>
        <v>วังคีรี</v>
      </c>
      <c r="F8" s="118"/>
      <c r="G8" s="31"/>
      <c r="H8" s="31"/>
      <c r="I8" s="31"/>
      <c r="J8" s="31"/>
      <c r="K8" s="31">
        <f>SUM(G8:J8)</f>
        <v>0</v>
      </c>
      <c r="L8" s="27" t="str">
        <f>IF(K8&gt;=80,"4",IF(K8&gt;=75,"3.5",IF(K8&gt;=70,"3", IF(K8&gt;=65,"2.5", IF(K8&gt;=60,"2", IF(K8&gt;=55,"1.5", IF(K8&gt;=50,"1", IF(K8&lt;=49,"0"))))))))</f>
        <v>0</v>
      </c>
      <c r="M8" s="31"/>
    </row>
    <row r="9" spans="1:13" s="4" customFormat="1" ht="18" customHeight="1" x14ac:dyDescent="0.2">
      <c r="A9" s="54">
        <v>2</v>
      </c>
      <c r="B9" s="47">
        <f>[1]ชื่อ!B3</f>
        <v>7579</v>
      </c>
      <c r="C9" s="48" t="str">
        <f>[1]ชื่อ!C3</f>
        <v>ด.ช.</v>
      </c>
      <c r="D9" s="49" t="str">
        <f>[1]ชื่อ!D3</f>
        <v>กิตติพงษ์</v>
      </c>
      <c r="E9" s="117" t="str">
        <f>[1]ชื่อ!E3</f>
        <v>โสภางาม</v>
      </c>
      <c r="F9" s="118"/>
      <c r="G9" s="31"/>
      <c r="H9" s="31"/>
      <c r="I9" s="31"/>
      <c r="J9" s="31"/>
      <c r="K9" s="31">
        <f t="shared" ref="K9:K53" si="0">SUM(G9:J9)</f>
        <v>0</v>
      </c>
      <c r="L9" s="27" t="str">
        <f t="shared" ref="L9:L53" si="1">IF(K9&gt;=80,"4",IF(K9&gt;=75,"3.5",IF(K9&gt;=70,"3", IF(K9&gt;=65,"2.5", IF(K9&gt;=60,"2", IF(K9&gt;=55,"1.5", IF(K9&gt;=50,"1", IF(K9&lt;=49,"0"))))))))</f>
        <v>0</v>
      </c>
      <c r="M9" s="31"/>
    </row>
    <row r="10" spans="1:13" s="4" customFormat="1" ht="18" customHeight="1" x14ac:dyDescent="0.2">
      <c r="A10" s="54">
        <v>3</v>
      </c>
      <c r="B10" s="47">
        <f>[1]ชื่อ!B4</f>
        <v>7580</v>
      </c>
      <c r="C10" s="48" t="str">
        <f>[1]ชื่อ!C4</f>
        <v>ด.ช.</v>
      </c>
      <c r="D10" s="49" t="str">
        <f>[1]ชื่อ!D4</f>
        <v>กิตนัย</v>
      </c>
      <c r="E10" s="117" t="str">
        <f>[1]ชื่อ!E4</f>
        <v>กกพิมาย</v>
      </c>
      <c r="F10" s="118"/>
      <c r="G10" s="31"/>
      <c r="H10" s="31"/>
      <c r="I10" s="31"/>
      <c r="J10" s="31"/>
      <c r="K10" s="31">
        <f t="shared" si="0"/>
        <v>0</v>
      </c>
      <c r="L10" s="27" t="str">
        <f t="shared" si="1"/>
        <v>0</v>
      </c>
      <c r="M10" s="31"/>
    </row>
    <row r="11" spans="1:13" s="4" customFormat="1" ht="18" customHeight="1" x14ac:dyDescent="0.2">
      <c r="A11" s="54">
        <v>4</v>
      </c>
      <c r="B11" s="47">
        <f>[1]ชื่อ!B5</f>
        <v>7581</v>
      </c>
      <c r="C11" s="48" t="str">
        <f>[1]ชื่อ!C5</f>
        <v>ด.ช.</v>
      </c>
      <c r="D11" s="49" t="str">
        <f>[1]ชื่อ!D5</f>
        <v>ชญานนท์</v>
      </c>
      <c r="E11" s="117" t="str">
        <f>[1]ชื่อ!E5</f>
        <v>ศรีบุรินทร์</v>
      </c>
      <c r="F11" s="118"/>
      <c r="G11" s="31"/>
      <c r="H11" s="31"/>
      <c r="I11" s="31"/>
      <c r="J11" s="31"/>
      <c r="K11" s="31">
        <f t="shared" si="0"/>
        <v>0</v>
      </c>
      <c r="L11" s="27" t="str">
        <f t="shared" si="1"/>
        <v>0</v>
      </c>
      <c r="M11" s="31"/>
    </row>
    <row r="12" spans="1:13" s="4" customFormat="1" ht="18" customHeight="1" x14ac:dyDescent="0.2">
      <c r="A12" s="54">
        <v>5</v>
      </c>
      <c r="B12" s="47">
        <f>[1]ชื่อ!B6</f>
        <v>7582</v>
      </c>
      <c r="C12" s="48" t="str">
        <f>[1]ชื่อ!C6</f>
        <v>ด.ช.</v>
      </c>
      <c r="D12" s="49" t="str">
        <f>[1]ชื่อ!D6</f>
        <v>ชัยยศ</v>
      </c>
      <c r="E12" s="117" t="str">
        <f>[1]ชื่อ!E6</f>
        <v>เพลียเขมร</v>
      </c>
      <c r="F12" s="118"/>
      <c r="G12" s="31"/>
      <c r="H12" s="31"/>
      <c r="I12" s="31"/>
      <c r="J12" s="31"/>
      <c r="K12" s="31">
        <f t="shared" si="0"/>
        <v>0</v>
      </c>
      <c r="L12" s="27" t="str">
        <f t="shared" si="1"/>
        <v>0</v>
      </c>
      <c r="M12" s="31"/>
    </row>
    <row r="13" spans="1:13" s="4" customFormat="1" ht="18" customHeight="1" x14ac:dyDescent="0.2">
      <c r="A13" s="54">
        <v>6</v>
      </c>
      <c r="B13" s="47">
        <f>[1]ชื่อ!B7</f>
        <v>7583</v>
      </c>
      <c r="C13" s="48" t="str">
        <f>[1]ชื่อ!C7</f>
        <v>ด.ช.</v>
      </c>
      <c r="D13" s="49" t="str">
        <f>[1]ชื่อ!D7</f>
        <v>ณัฐพงษ์</v>
      </c>
      <c r="E13" s="117" t="str">
        <f>[1]ชื่อ!E7</f>
        <v>ฮาดนิล</v>
      </c>
      <c r="F13" s="118"/>
      <c r="G13" s="31"/>
      <c r="H13" s="31"/>
      <c r="I13" s="31"/>
      <c r="J13" s="31"/>
      <c r="K13" s="31">
        <f t="shared" si="0"/>
        <v>0</v>
      </c>
      <c r="L13" s="27" t="str">
        <f t="shared" si="1"/>
        <v>0</v>
      </c>
      <c r="M13" s="31"/>
    </row>
    <row r="14" spans="1:13" s="4" customFormat="1" ht="18" customHeight="1" x14ac:dyDescent="0.2">
      <c r="A14" s="54">
        <v>7</v>
      </c>
      <c r="B14" s="47">
        <f>[1]ชื่อ!B8</f>
        <v>7585</v>
      </c>
      <c r="C14" s="48" t="str">
        <f>[1]ชื่อ!C8</f>
        <v>ด.ช.</v>
      </c>
      <c r="D14" s="49" t="str">
        <f>[1]ชื่อ!D8</f>
        <v>นิติพงษ์</v>
      </c>
      <c r="E14" s="117" t="str">
        <f>[1]ชื่อ!E8</f>
        <v>วงษพันธ์</v>
      </c>
      <c r="F14" s="118"/>
      <c r="G14" s="31"/>
      <c r="H14" s="31"/>
      <c r="I14" s="31"/>
      <c r="J14" s="31"/>
      <c r="K14" s="31">
        <f t="shared" si="0"/>
        <v>0</v>
      </c>
      <c r="L14" s="27" t="str">
        <f t="shared" si="1"/>
        <v>0</v>
      </c>
      <c r="M14" s="31"/>
    </row>
    <row r="15" spans="1:13" s="4" customFormat="1" ht="18" customHeight="1" x14ac:dyDescent="0.2">
      <c r="A15" s="54">
        <v>8</v>
      </c>
      <c r="B15" s="47">
        <f>[1]ชื่อ!B9</f>
        <v>7586</v>
      </c>
      <c r="C15" s="48" t="str">
        <f>[1]ชื่อ!C9</f>
        <v>ด.ช.</v>
      </c>
      <c r="D15" s="49" t="str">
        <f>[1]ชื่อ!D9</f>
        <v>ปุรเชษฐ์</v>
      </c>
      <c r="E15" s="117" t="str">
        <f>[1]ชื่อ!E9</f>
        <v>แสงชมภู</v>
      </c>
      <c r="F15" s="118"/>
      <c r="G15" s="31"/>
      <c r="H15" s="31"/>
      <c r="I15" s="31"/>
      <c r="J15" s="31"/>
      <c r="K15" s="31">
        <f t="shared" si="0"/>
        <v>0</v>
      </c>
      <c r="L15" s="27" t="str">
        <f t="shared" si="1"/>
        <v>0</v>
      </c>
      <c r="M15" s="31"/>
    </row>
    <row r="16" spans="1:13" s="4" customFormat="1" ht="18" customHeight="1" x14ac:dyDescent="0.2">
      <c r="A16" s="54">
        <v>9</v>
      </c>
      <c r="B16" s="47">
        <f>[1]ชื่อ!B10</f>
        <v>7587</v>
      </c>
      <c r="C16" s="48" t="str">
        <f>[1]ชื่อ!C10</f>
        <v>ด.ช.</v>
      </c>
      <c r="D16" s="49" t="str">
        <f>[1]ชื่อ!D10</f>
        <v>ภูสิทธิ์</v>
      </c>
      <c r="E16" s="117" t="str">
        <f>[1]ชื่อ!E10</f>
        <v>ศรีบุรินทร์</v>
      </c>
      <c r="F16" s="118"/>
      <c r="G16" s="31"/>
      <c r="H16" s="31"/>
      <c r="I16" s="31"/>
      <c r="J16" s="31"/>
      <c r="K16" s="31">
        <f t="shared" si="0"/>
        <v>0</v>
      </c>
      <c r="L16" s="27" t="str">
        <f t="shared" si="1"/>
        <v>0</v>
      </c>
      <c r="M16" s="31"/>
    </row>
    <row r="17" spans="1:13" s="4" customFormat="1" ht="18" customHeight="1" x14ac:dyDescent="0.2">
      <c r="A17" s="54">
        <v>10</v>
      </c>
      <c r="B17" s="47">
        <f>[1]ชื่อ!B11</f>
        <v>7588</v>
      </c>
      <c r="C17" s="48" t="str">
        <f>[1]ชื่อ!C11</f>
        <v>ด.ช.</v>
      </c>
      <c r="D17" s="49" t="str">
        <f>[1]ชื่อ!D11</f>
        <v>เมธี</v>
      </c>
      <c r="E17" s="117" t="str">
        <f>[1]ชื่อ!E11</f>
        <v>มณีรัตน์</v>
      </c>
      <c r="F17" s="118"/>
      <c r="G17" s="31"/>
      <c r="H17" s="31"/>
      <c r="I17" s="31"/>
      <c r="J17" s="31"/>
      <c r="K17" s="31">
        <f t="shared" si="0"/>
        <v>0</v>
      </c>
      <c r="L17" s="27" t="str">
        <f t="shared" si="1"/>
        <v>0</v>
      </c>
      <c r="M17" s="31"/>
    </row>
    <row r="18" spans="1:13" s="4" customFormat="1" ht="18" customHeight="1" x14ac:dyDescent="0.2">
      <c r="A18" s="54">
        <v>11</v>
      </c>
      <c r="B18" s="47">
        <f>[1]ชื่อ!B12</f>
        <v>7589</v>
      </c>
      <c r="C18" s="48" t="str">
        <f>[1]ชื่อ!C12</f>
        <v>ด.ช.</v>
      </c>
      <c r="D18" s="49" t="str">
        <f>[1]ชื่อ!D12</f>
        <v>โยธิน</v>
      </c>
      <c r="E18" s="117" t="str">
        <f>[1]ชื่อ!E12</f>
        <v>โยธา</v>
      </c>
      <c r="F18" s="118"/>
      <c r="G18" s="31"/>
      <c r="H18" s="31"/>
      <c r="I18" s="31"/>
      <c r="J18" s="31"/>
      <c r="K18" s="31">
        <f t="shared" si="0"/>
        <v>0</v>
      </c>
      <c r="L18" s="27" t="str">
        <f t="shared" si="1"/>
        <v>0</v>
      </c>
      <c r="M18" s="31"/>
    </row>
    <row r="19" spans="1:13" s="4" customFormat="1" ht="18" customHeight="1" x14ac:dyDescent="0.2">
      <c r="A19" s="54">
        <v>12</v>
      </c>
      <c r="B19" s="47">
        <f>[1]ชื่อ!B13</f>
        <v>7590</v>
      </c>
      <c r="C19" s="48" t="str">
        <f>[1]ชื่อ!C13</f>
        <v>ด.ช.</v>
      </c>
      <c r="D19" s="49" t="str">
        <f>[1]ชื่อ!D13</f>
        <v>วชิรากรณ์</v>
      </c>
      <c r="E19" s="117" t="str">
        <f>[1]ชื่อ!E13</f>
        <v>พิมพ์สารี</v>
      </c>
      <c r="F19" s="118"/>
      <c r="G19" s="31"/>
      <c r="H19" s="31"/>
      <c r="I19" s="31"/>
      <c r="J19" s="31"/>
      <c r="K19" s="31">
        <f t="shared" si="0"/>
        <v>0</v>
      </c>
      <c r="L19" s="27" t="str">
        <f t="shared" si="1"/>
        <v>0</v>
      </c>
      <c r="M19" s="31"/>
    </row>
    <row r="20" spans="1:13" s="4" customFormat="1" ht="18" customHeight="1" x14ac:dyDescent="0.2">
      <c r="A20" s="54">
        <v>13</v>
      </c>
      <c r="B20" s="47">
        <f>[1]ชื่อ!B14</f>
        <v>7591</v>
      </c>
      <c r="C20" s="48" t="str">
        <f>[1]ชื่อ!C14</f>
        <v>ด.ช.</v>
      </c>
      <c r="D20" s="49" t="str">
        <f>[1]ชื่อ!D14</f>
        <v>วิทยา</v>
      </c>
      <c r="E20" s="117" t="str">
        <f>[1]ชื่อ!E14</f>
        <v>สุวรรณชัย</v>
      </c>
      <c r="F20" s="118"/>
      <c r="G20" s="31"/>
      <c r="H20" s="31"/>
      <c r="I20" s="31"/>
      <c r="J20" s="31"/>
      <c r="K20" s="31">
        <f t="shared" si="0"/>
        <v>0</v>
      </c>
      <c r="L20" s="27" t="str">
        <f t="shared" si="1"/>
        <v>0</v>
      </c>
      <c r="M20" s="31"/>
    </row>
    <row r="21" spans="1:13" s="4" customFormat="1" ht="18" customHeight="1" x14ac:dyDescent="0.2">
      <c r="A21" s="54">
        <v>14</v>
      </c>
      <c r="B21" s="47">
        <f>[1]ชื่อ!B15</f>
        <v>7592</v>
      </c>
      <c r="C21" s="48" t="str">
        <f>[1]ชื่อ!C15</f>
        <v>ด.ช.</v>
      </c>
      <c r="D21" s="49" t="str">
        <f>[1]ชื่อ!D15</f>
        <v>ศุภกฤต</v>
      </c>
      <c r="E21" s="117" t="str">
        <f>[1]ชื่อ!E15</f>
        <v>บ่อคำ</v>
      </c>
      <c r="F21" s="118"/>
      <c r="G21" s="31"/>
      <c r="H21" s="31"/>
      <c r="I21" s="31"/>
      <c r="J21" s="31"/>
      <c r="K21" s="31">
        <f t="shared" si="0"/>
        <v>0</v>
      </c>
      <c r="L21" s="27" t="str">
        <f t="shared" si="1"/>
        <v>0</v>
      </c>
      <c r="M21" s="31"/>
    </row>
    <row r="22" spans="1:13" s="4" customFormat="1" ht="18" customHeight="1" x14ac:dyDescent="0.2">
      <c r="A22" s="54">
        <v>15</v>
      </c>
      <c r="B22" s="47">
        <f>[1]ชื่อ!B16</f>
        <v>7593</v>
      </c>
      <c r="C22" s="48" t="str">
        <f>[1]ชื่อ!C16</f>
        <v>ด.ช.</v>
      </c>
      <c r="D22" s="49" t="str">
        <f>[1]ชื่อ!D16</f>
        <v>อนุชา</v>
      </c>
      <c r="E22" s="117" t="str">
        <f>[1]ชื่อ!E16</f>
        <v>บุดดีคำ</v>
      </c>
      <c r="F22" s="118"/>
      <c r="G22" s="31"/>
      <c r="H22" s="31"/>
      <c r="I22" s="31"/>
      <c r="J22" s="31"/>
      <c r="K22" s="31">
        <f t="shared" si="0"/>
        <v>0</v>
      </c>
      <c r="L22" s="27" t="str">
        <f t="shared" si="1"/>
        <v>0</v>
      </c>
      <c r="M22" s="31"/>
    </row>
    <row r="23" spans="1:13" s="4" customFormat="1" ht="18" customHeight="1" x14ac:dyDescent="0.2">
      <c r="A23" s="54">
        <v>16</v>
      </c>
      <c r="B23" s="47">
        <f>[1]ชื่อ!B17</f>
        <v>7594</v>
      </c>
      <c r="C23" s="48" t="str">
        <f>[1]ชื่อ!C17</f>
        <v>ด.ช.</v>
      </c>
      <c r="D23" s="49" t="str">
        <f>[1]ชื่อ!D17</f>
        <v>อนุชา</v>
      </c>
      <c r="E23" s="117" t="str">
        <f>[1]ชื่อ!E17</f>
        <v>สารมะโน</v>
      </c>
      <c r="F23" s="118"/>
      <c r="G23" s="31"/>
      <c r="H23" s="31"/>
      <c r="I23" s="31"/>
      <c r="J23" s="31"/>
      <c r="K23" s="31">
        <f t="shared" si="0"/>
        <v>0</v>
      </c>
      <c r="L23" s="27" t="str">
        <f t="shared" si="1"/>
        <v>0</v>
      </c>
      <c r="M23" s="31"/>
    </row>
    <row r="24" spans="1:13" s="4" customFormat="1" ht="18" customHeight="1" x14ac:dyDescent="0.2">
      <c r="A24" s="54">
        <v>17</v>
      </c>
      <c r="B24" s="47">
        <f>[1]ชื่อ!B18</f>
        <v>7595</v>
      </c>
      <c r="C24" s="48" t="str">
        <f>[1]ชื่อ!C18</f>
        <v>ด.ช.</v>
      </c>
      <c r="D24" s="49" t="str">
        <f>[1]ชื่อ!D18</f>
        <v>อนุพันธ์</v>
      </c>
      <c r="E24" s="117" t="str">
        <f>[1]ชื่อ!E18</f>
        <v>สุธงษา</v>
      </c>
      <c r="F24" s="118"/>
      <c r="G24" s="31"/>
      <c r="H24" s="31"/>
      <c r="I24" s="31"/>
      <c r="J24" s="31"/>
      <c r="K24" s="31">
        <f t="shared" si="0"/>
        <v>0</v>
      </c>
      <c r="L24" s="27" t="str">
        <f t="shared" si="1"/>
        <v>0</v>
      </c>
      <c r="M24" s="31"/>
    </row>
    <row r="25" spans="1:13" s="4" customFormat="1" ht="18" customHeight="1" x14ac:dyDescent="0.2">
      <c r="A25" s="54">
        <v>18</v>
      </c>
      <c r="B25" s="47">
        <f>[1]ชื่อ!B19</f>
        <v>7596</v>
      </c>
      <c r="C25" s="48" t="str">
        <f>[1]ชื่อ!C19</f>
        <v>ด.ช.</v>
      </c>
      <c r="D25" s="49" t="str">
        <f>[1]ชื่อ!D19</f>
        <v>อาทร</v>
      </c>
      <c r="E25" s="117" t="str">
        <f>[1]ชื่อ!E19</f>
        <v>ศรีหะสุทธิ์</v>
      </c>
      <c r="F25" s="118"/>
      <c r="G25" s="31"/>
      <c r="H25" s="31"/>
      <c r="I25" s="31"/>
      <c r="J25" s="31"/>
      <c r="K25" s="31">
        <f t="shared" si="0"/>
        <v>0</v>
      </c>
      <c r="L25" s="27" t="str">
        <f t="shared" si="1"/>
        <v>0</v>
      </c>
      <c r="M25" s="31"/>
    </row>
    <row r="26" spans="1:13" s="4" customFormat="1" ht="18" customHeight="1" x14ac:dyDescent="0.2">
      <c r="A26" s="54">
        <v>19</v>
      </c>
      <c r="B26" s="47">
        <f>[1]ชื่อ!B20</f>
        <v>7597</v>
      </c>
      <c r="C26" s="48" t="str">
        <f>[1]ชื่อ!C20</f>
        <v>ด.ญ.</v>
      </c>
      <c r="D26" s="49" t="str">
        <f>[1]ชื่อ!D20</f>
        <v>กนิษฐา</v>
      </c>
      <c r="E26" s="117" t="str">
        <f>[1]ชื่อ!E20</f>
        <v>ไชยวัน</v>
      </c>
      <c r="F26" s="118"/>
      <c r="G26" s="31"/>
      <c r="H26" s="31"/>
      <c r="I26" s="31"/>
      <c r="J26" s="31"/>
      <c r="K26" s="31">
        <f t="shared" si="0"/>
        <v>0</v>
      </c>
      <c r="L26" s="27" t="str">
        <f t="shared" si="1"/>
        <v>0</v>
      </c>
      <c r="M26" s="31"/>
    </row>
    <row r="27" spans="1:13" s="4" customFormat="1" ht="18" customHeight="1" x14ac:dyDescent="0.2">
      <c r="A27" s="54">
        <v>20</v>
      </c>
      <c r="B27" s="47">
        <f>[1]ชื่อ!B21</f>
        <v>7598</v>
      </c>
      <c r="C27" s="48" t="str">
        <f>[1]ชื่อ!C21</f>
        <v>ด.ญ.</v>
      </c>
      <c r="D27" s="49" t="str">
        <f>[1]ชื่อ!D21</f>
        <v>กัลยรัตน์</v>
      </c>
      <c r="E27" s="117" t="str">
        <f>[1]ชื่อ!E21</f>
        <v>ศรีบุญ</v>
      </c>
      <c r="F27" s="118"/>
      <c r="G27" s="31"/>
      <c r="H27" s="31"/>
      <c r="I27" s="31"/>
      <c r="J27" s="31"/>
      <c r="K27" s="31">
        <f t="shared" si="0"/>
        <v>0</v>
      </c>
      <c r="L27" s="27" t="str">
        <f t="shared" si="1"/>
        <v>0</v>
      </c>
      <c r="M27" s="31"/>
    </row>
    <row r="28" spans="1:13" s="4" customFormat="1" ht="18" customHeight="1" x14ac:dyDescent="0.2">
      <c r="A28" s="54">
        <v>21</v>
      </c>
      <c r="B28" s="47">
        <f>[1]ชื่อ!B22</f>
        <v>7599</v>
      </c>
      <c r="C28" s="48" t="str">
        <f>[1]ชื่อ!C22</f>
        <v>ด.ญ.</v>
      </c>
      <c r="D28" s="49" t="str">
        <f>[1]ชื่อ!D22</f>
        <v>กัลยารัตน์</v>
      </c>
      <c r="E28" s="117" t="str">
        <f>[1]ชื่อ!E22</f>
        <v>ดวงแก้ว</v>
      </c>
      <c r="F28" s="118"/>
      <c r="G28" s="31"/>
      <c r="H28" s="31"/>
      <c r="I28" s="31"/>
      <c r="J28" s="31"/>
      <c r="K28" s="31">
        <f t="shared" si="0"/>
        <v>0</v>
      </c>
      <c r="L28" s="27" t="str">
        <f t="shared" si="1"/>
        <v>0</v>
      </c>
      <c r="M28" s="31"/>
    </row>
    <row r="29" spans="1:13" s="4" customFormat="1" ht="18" customHeight="1" x14ac:dyDescent="0.2">
      <c r="A29" s="54">
        <v>22</v>
      </c>
      <c r="B29" s="47">
        <f>[1]ชื่อ!B23</f>
        <v>7600</v>
      </c>
      <c r="C29" s="48" t="str">
        <f>[1]ชื่อ!C23</f>
        <v>ด.ญ.</v>
      </c>
      <c r="D29" s="49" t="str">
        <f>[1]ชื่อ!D23</f>
        <v>กัลยารัตน์</v>
      </c>
      <c r="E29" s="117" t="str">
        <f>[1]ชื่อ!E23</f>
        <v>คำแก้ว</v>
      </c>
      <c r="F29" s="118"/>
      <c r="G29" s="31"/>
      <c r="H29" s="31"/>
      <c r="I29" s="31"/>
      <c r="J29" s="31"/>
      <c r="K29" s="31">
        <f t="shared" si="0"/>
        <v>0</v>
      </c>
      <c r="L29" s="27" t="str">
        <f t="shared" si="1"/>
        <v>0</v>
      </c>
      <c r="M29" s="31"/>
    </row>
    <row r="30" spans="1:13" s="4" customFormat="1" ht="18" customHeight="1" x14ac:dyDescent="0.2">
      <c r="A30" s="54">
        <v>23</v>
      </c>
      <c r="B30" s="47">
        <f>[1]ชื่อ!B24</f>
        <v>7601</v>
      </c>
      <c r="C30" s="48" t="str">
        <f>[1]ชื่อ!C24</f>
        <v>ด.ญ.</v>
      </c>
      <c r="D30" s="49" t="str">
        <f>[1]ชื่อ!D24</f>
        <v>จิฬาภรณ์</v>
      </c>
      <c r="E30" s="117" t="str">
        <f>[1]ชื่อ!E24</f>
        <v>ศรีบุรินทร์</v>
      </c>
      <c r="F30" s="118"/>
      <c r="G30" s="31"/>
      <c r="H30" s="31"/>
      <c r="I30" s="31"/>
      <c r="J30" s="31"/>
      <c r="K30" s="31">
        <f t="shared" si="0"/>
        <v>0</v>
      </c>
      <c r="L30" s="27" t="str">
        <f t="shared" si="1"/>
        <v>0</v>
      </c>
      <c r="M30" s="31"/>
    </row>
    <row r="31" spans="1:13" s="4" customFormat="1" ht="18" customHeight="1" x14ac:dyDescent="0.2">
      <c r="A31" s="54">
        <v>24</v>
      </c>
      <c r="B31" s="47">
        <f>[1]ชื่อ!B25</f>
        <v>7602</v>
      </c>
      <c r="C31" s="48" t="str">
        <f>[1]ชื่อ!C25</f>
        <v>ด.ญ.</v>
      </c>
      <c r="D31" s="49" t="str">
        <f>[1]ชื่อ!D25</f>
        <v>ชญานุตน์</v>
      </c>
      <c r="E31" s="117" t="str">
        <f>[1]ชื่อ!E25</f>
        <v>ทองปั้น</v>
      </c>
      <c r="F31" s="118"/>
      <c r="G31" s="31"/>
      <c r="H31" s="31"/>
      <c r="I31" s="31"/>
      <c r="J31" s="31"/>
      <c r="K31" s="31">
        <f t="shared" si="0"/>
        <v>0</v>
      </c>
      <c r="L31" s="27" t="str">
        <f t="shared" si="1"/>
        <v>0</v>
      </c>
      <c r="M31" s="31"/>
    </row>
    <row r="32" spans="1:13" s="4" customFormat="1" ht="18" customHeight="1" x14ac:dyDescent="0.2">
      <c r="A32" s="54">
        <v>25</v>
      </c>
      <c r="B32" s="47">
        <f>[1]ชื่อ!B26</f>
        <v>7603</v>
      </c>
      <c r="C32" s="48" t="str">
        <f>[1]ชื่อ!C26</f>
        <v>ด.ญ.</v>
      </c>
      <c r="D32" s="49" t="str">
        <f>[1]ชื่อ!D26</f>
        <v>ชนิสรา</v>
      </c>
      <c r="E32" s="117" t="str">
        <f>[1]ชื่อ!E26</f>
        <v>จันทร์คำ</v>
      </c>
      <c r="F32" s="118"/>
      <c r="G32" s="31"/>
      <c r="H32" s="31"/>
      <c r="I32" s="31"/>
      <c r="J32" s="31"/>
      <c r="K32" s="31">
        <f t="shared" si="0"/>
        <v>0</v>
      </c>
      <c r="L32" s="27" t="str">
        <f t="shared" si="1"/>
        <v>0</v>
      </c>
      <c r="M32" s="31"/>
    </row>
    <row r="33" spans="1:13" s="4" customFormat="1" ht="18" customHeight="1" x14ac:dyDescent="0.2">
      <c r="A33" s="54">
        <v>26</v>
      </c>
      <c r="B33" s="47">
        <f>[1]ชื่อ!B27</f>
        <v>7604</v>
      </c>
      <c r="C33" s="48" t="str">
        <f>[1]ชื่อ!C27</f>
        <v>ด.ญ.</v>
      </c>
      <c r="D33" s="49" t="str">
        <f>[1]ชื่อ!D27</f>
        <v>ชลธิชา</v>
      </c>
      <c r="E33" s="117" t="str">
        <f>[1]ชื่อ!E27</f>
        <v>โกษาจันทร์</v>
      </c>
      <c r="F33" s="118"/>
      <c r="G33" s="31"/>
      <c r="H33" s="31"/>
      <c r="I33" s="31"/>
      <c r="J33" s="31"/>
      <c r="K33" s="31">
        <f t="shared" si="0"/>
        <v>0</v>
      </c>
      <c r="L33" s="27" t="str">
        <f t="shared" si="1"/>
        <v>0</v>
      </c>
      <c r="M33" s="31"/>
    </row>
    <row r="34" spans="1:13" s="4" customFormat="1" ht="18" customHeight="1" x14ac:dyDescent="0.2">
      <c r="A34" s="54">
        <v>27</v>
      </c>
      <c r="B34" s="47">
        <f>[1]ชื่อ!B28</f>
        <v>7605</v>
      </c>
      <c r="C34" s="48" t="str">
        <f>[1]ชื่อ!C28</f>
        <v>ด.ญ.</v>
      </c>
      <c r="D34" s="49" t="str">
        <f>[1]ชื่อ!D28</f>
        <v>ญาดา</v>
      </c>
      <c r="E34" s="117" t="str">
        <f>[1]ชื่อ!E28</f>
        <v>เตชาชินรักษ์</v>
      </c>
      <c r="F34" s="118"/>
      <c r="G34" s="31"/>
      <c r="H34" s="31"/>
      <c r="I34" s="31"/>
      <c r="J34" s="31"/>
      <c r="K34" s="31">
        <f t="shared" si="0"/>
        <v>0</v>
      </c>
      <c r="L34" s="27" t="str">
        <f t="shared" si="1"/>
        <v>0</v>
      </c>
      <c r="M34" s="31"/>
    </row>
    <row r="35" spans="1:13" s="4" customFormat="1" ht="18" customHeight="1" x14ac:dyDescent="0.2">
      <c r="A35" s="54">
        <v>28</v>
      </c>
      <c r="B35" s="47">
        <f>[1]ชื่อ!B29</f>
        <v>7606</v>
      </c>
      <c r="C35" s="48" t="str">
        <f>[1]ชื่อ!C29</f>
        <v>ด.ญ.</v>
      </c>
      <c r="D35" s="49" t="str">
        <f>[1]ชื่อ!D29</f>
        <v>ณัฏฐณิชา</v>
      </c>
      <c r="E35" s="117" t="str">
        <f>[1]ชื่อ!E29</f>
        <v>ประสงค์ทรัพย์</v>
      </c>
      <c r="F35" s="118"/>
      <c r="G35" s="31"/>
      <c r="H35" s="31"/>
      <c r="I35" s="31"/>
      <c r="J35" s="31"/>
      <c r="K35" s="31">
        <f t="shared" si="0"/>
        <v>0</v>
      </c>
      <c r="L35" s="27" t="str">
        <f t="shared" si="1"/>
        <v>0</v>
      </c>
      <c r="M35" s="31"/>
    </row>
    <row r="36" spans="1:13" s="4" customFormat="1" ht="18" customHeight="1" x14ac:dyDescent="0.2">
      <c r="A36" s="54">
        <v>29</v>
      </c>
      <c r="B36" s="47">
        <f>[1]ชื่อ!B30</f>
        <v>7607</v>
      </c>
      <c r="C36" s="48" t="str">
        <f>[1]ชื่อ!C30</f>
        <v>ด.ญ.</v>
      </c>
      <c r="D36" s="49" t="str">
        <f>[1]ชื่อ!D30</f>
        <v>ดารินทร์</v>
      </c>
      <c r="E36" s="117" t="str">
        <f>[1]ชื่อ!E30</f>
        <v>พรมมาวัน</v>
      </c>
      <c r="F36" s="118"/>
      <c r="G36" s="31"/>
      <c r="H36" s="31"/>
      <c r="I36" s="31"/>
      <c r="J36" s="31"/>
      <c r="K36" s="31">
        <f t="shared" si="0"/>
        <v>0</v>
      </c>
      <c r="L36" s="27" t="str">
        <f t="shared" si="1"/>
        <v>0</v>
      </c>
      <c r="M36" s="31"/>
    </row>
    <row r="37" spans="1:13" s="4" customFormat="1" ht="18" customHeight="1" x14ac:dyDescent="0.2">
      <c r="A37" s="54">
        <v>30</v>
      </c>
      <c r="B37" s="47">
        <f>[1]ชื่อ!B31</f>
        <v>7608</v>
      </c>
      <c r="C37" s="48" t="str">
        <f>[1]ชื่อ!C31</f>
        <v>ด.ญ.</v>
      </c>
      <c r="D37" s="49" t="str">
        <f>[1]ชื่อ!D31</f>
        <v>เนตรชนก</v>
      </c>
      <c r="E37" s="117" t="str">
        <f>[1]ชื่อ!E31</f>
        <v>ธนะสูตร</v>
      </c>
      <c r="F37" s="118"/>
      <c r="G37" s="31"/>
      <c r="H37" s="31"/>
      <c r="I37" s="31"/>
      <c r="J37" s="31"/>
      <c r="K37" s="31">
        <f t="shared" si="0"/>
        <v>0</v>
      </c>
      <c r="L37" s="27" t="str">
        <f t="shared" si="1"/>
        <v>0</v>
      </c>
      <c r="M37" s="31"/>
    </row>
    <row r="38" spans="1:13" s="4" customFormat="1" ht="18" customHeight="1" x14ac:dyDescent="0.2">
      <c r="A38" s="54">
        <v>31</v>
      </c>
      <c r="B38" s="47">
        <f>[1]ชื่อ!B32</f>
        <v>7609</v>
      </c>
      <c r="C38" s="48" t="str">
        <f>[1]ชื่อ!C32</f>
        <v>ด.ญ.</v>
      </c>
      <c r="D38" s="49" t="str">
        <f>[1]ชื่อ!D32</f>
        <v>เบญญาภา</v>
      </c>
      <c r="E38" s="117" t="str">
        <f>[1]ชื่อ!E32</f>
        <v>หัสน้อย</v>
      </c>
      <c r="F38" s="118"/>
      <c r="G38" s="31"/>
      <c r="H38" s="31"/>
      <c r="I38" s="31"/>
      <c r="J38" s="31"/>
      <c r="K38" s="31">
        <f t="shared" si="0"/>
        <v>0</v>
      </c>
      <c r="L38" s="27" t="str">
        <f t="shared" si="1"/>
        <v>0</v>
      </c>
      <c r="M38" s="31"/>
    </row>
    <row r="39" spans="1:13" s="4" customFormat="1" ht="18" customHeight="1" x14ac:dyDescent="0.2">
      <c r="A39" s="54">
        <v>32</v>
      </c>
      <c r="B39" s="47">
        <f>[1]ชื่อ!B33</f>
        <v>7610</v>
      </c>
      <c r="C39" s="48" t="str">
        <f>[1]ชื่อ!C33</f>
        <v>ด.ญ.</v>
      </c>
      <c r="D39" s="49" t="str">
        <f>[1]ชื่อ!D33</f>
        <v>ปิยพร</v>
      </c>
      <c r="E39" s="117" t="str">
        <f>[1]ชื่อ!E33</f>
        <v>ศรจันทร์</v>
      </c>
      <c r="F39" s="118"/>
      <c r="G39" s="31"/>
      <c r="H39" s="31"/>
      <c r="I39" s="31"/>
      <c r="J39" s="31"/>
      <c r="K39" s="31">
        <f t="shared" si="0"/>
        <v>0</v>
      </c>
      <c r="L39" s="27" t="str">
        <f t="shared" si="1"/>
        <v>0</v>
      </c>
      <c r="M39" s="31"/>
    </row>
    <row r="40" spans="1:13" s="4" customFormat="1" ht="18" customHeight="1" x14ac:dyDescent="0.2">
      <c r="A40" s="54">
        <v>33</v>
      </c>
      <c r="B40" s="47">
        <f>[1]ชื่อ!B34</f>
        <v>7611</v>
      </c>
      <c r="C40" s="48" t="str">
        <f>[1]ชื่อ!C34</f>
        <v>ด.ญ.</v>
      </c>
      <c r="D40" s="49" t="str">
        <f>[1]ชื่อ!D34</f>
        <v>พัชรี</v>
      </c>
      <c r="E40" s="117" t="str">
        <f>[1]ชื่อ!E34</f>
        <v>พานวงศ์</v>
      </c>
      <c r="F40" s="118"/>
      <c r="G40" s="31"/>
      <c r="H40" s="31"/>
      <c r="I40" s="31"/>
      <c r="J40" s="31"/>
      <c r="K40" s="31">
        <f t="shared" si="0"/>
        <v>0</v>
      </c>
      <c r="L40" s="27" t="str">
        <f t="shared" si="1"/>
        <v>0</v>
      </c>
      <c r="M40" s="31"/>
    </row>
    <row r="41" spans="1:13" s="4" customFormat="1" ht="18" customHeight="1" x14ac:dyDescent="0.2">
      <c r="A41" s="54">
        <v>34</v>
      </c>
      <c r="B41" s="47">
        <f>[1]ชื่อ!B35</f>
        <v>7612</v>
      </c>
      <c r="C41" s="48" t="str">
        <f>[1]ชื่อ!C35</f>
        <v>ด.ญ.</v>
      </c>
      <c r="D41" s="49" t="str">
        <f>[1]ชื่อ!D35</f>
        <v>พัณณิตา</v>
      </c>
      <c r="E41" s="117" t="str">
        <f>[1]ชื่อ!E35</f>
        <v>บุญคำ</v>
      </c>
      <c r="F41" s="118"/>
      <c r="G41" s="31"/>
      <c r="H41" s="31"/>
      <c r="I41" s="31"/>
      <c r="J41" s="31"/>
      <c r="K41" s="31">
        <f t="shared" si="0"/>
        <v>0</v>
      </c>
      <c r="L41" s="27" t="str">
        <f t="shared" si="1"/>
        <v>0</v>
      </c>
      <c r="M41" s="31"/>
    </row>
    <row r="42" spans="1:13" s="4" customFormat="1" ht="18" customHeight="1" x14ac:dyDescent="0.2">
      <c r="A42" s="54">
        <v>35</v>
      </c>
      <c r="B42" s="47">
        <f>[1]ชื่อ!B36</f>
        <v>7613</v>
      </c>
      <c r="C42" s="48" t="str">
        <f>[1]ชื่อ!C36</f>
        <v>ด.ญ.</v>
      </c>
      <c r="D42" s="49" t="str">
        <f>[1]ชื่อ!D36</f>
        <v>พัทธนันต์</v>
      </c>
      <c r="E42" s="117" t="str">
        <f>[1]ชื่อ!E36</f>
        <v>นาราศรี</v>
      </c>
      <c r="F42" s="118"/>
      <c r="G42" s="31"/>
      <c r="H42" s="31"/>
      <c r="I42" s="31"/>
      <c r="J42" s="31"/>
      <c r="K42" s="31">
        <f t="shared" si="0"/>
        <v>0</v>
      </c>
      <c r="L42" s="27" t="str">
        <f t="shared" si="1"/>
        <v>0</v>
      </c>
      <c r="M42" s="31"/>
    </row>
    <row r="43" spans="1:13" s="4" customFormat="1" ht="18" customHeight="1" x14ac:dyDescent="0.2">
      <c r="A43" s="54">
        <v>36</v>
      </c>
      <c r="B43" s="47">
        <f>[1]ชื่อ!B37</f>
        <v>7614</v>
      </c>
      <c r="C43" s="48" t="str">
        <f>[1]ชื่อ!C37</f>
        <v>ด.ญ.</v>
      </c>
      <c r="D43" s="49" t="str">
        <f>[1]ชื่อ!D37</f>
        <v>ภานุวรรณ</v>
      </c>
      <c r="E43" s="117" t="str">
        <f>[1]ชื่อ!E37</f>
        <v>สุขกาวงค์</v>
      </c>
      <c r="F43" s="118"/>
      <c r="G43" s="31"/>
      <c r="H43" s="31"/>
      <c r="I43" s="31"/>
      <c r="J43" s="31"/>
      <c r="K43" s="31">
        <f t="shared" si="0"/>
        <v>0</v>
      </c>
      <c r="L43" s="27" t="str">
        <f t="shared" si="1"/>
        <v>0</v>
      </c>
      <c r="M43" s="31"/>
    </row>
    <row r="44" spans="1:13" s="4" customFormat="1" ht="18" customHeight="1" x14ac:dyDescent="0.2">
      <c r="A44" s="54">
        <v>37</v>
      </c>
      <c r="B44" s="47">
        <f>[1]ชื่อ!B38</f>
        <v>7615</v>
      </c>
      <c r="C44" s="48" t="str">
        <f>[1]ชื่อ!C38</f>
        <v>ด.ญ.</v>
      </c>
      <c r="D44" s="49" t="str">
        <f>[1]ชื่อ!D38</f>
        <v>ยุจิรา</v>
      </c>
      <c r="E44" s="117" t="str">
        <f>[1]ชื่อ!E38</f>
        <v>บุดดา</v>
      </c>
      <c r="F44" s="118"/>
      <c r="G44" s="31"/>
      <c r="H44" s="31"/>
      <c r="I44" s="31"/>
      <c r="J44" s="31"/>
      <c r="K44" s="31">
        <f t="shared" si="0"/>
        <v>0</v>
      </c>
      <c r="L44" s="27" t="str">
        <f t="shared" si="1"/>
        <v>0</v>
      </c>
      <c r="M44" s="31"/>
    </row>
    <row r="45" spans="1:13" s="4" customFormat="1" ht="18" customHeight="1" x14ac:dyDescent="0.2">
      <c r="A45" s="54">
        <v>38</v>
      </c>
      <c r="B45" s="47">
        <f>[1]ชื่อ!B39</f>
        <v>7616</v>
      </c>
      <c r="C45" s="48" t="str">
        <f>[1]ชื่อ!C39</f>
        <v>ด.ญ.</v>
      </c>
      <c r="D45" s="49" t="str">
        <f>[1]ชื่อ!D39</f>
        <v>รุ่งสวรรค์</v>
      </c>
      <c r="E45" s="117" t="str">
        <f>[1]ชื่อ!E39</f>
        <v>ศรีบุรินทร์</v>
      </c>
      <c r="F45" s="118"/>
      <c r="G45" s="31"/>
      <c r="H45" s="31"/>
      <c r="I45" s="31"/>
      <c r="J45" s="31"/>
      <c r="K45" s="31">
        <f t="shared" si="0"/>
        <v>0</v>
      </c>
      <c r="L45" s="27" t="str">
        <f t="shared" si="1"/>
        <v>0</v>
      </c>
      <c r="M45" s="31"/>
    </row>
    <row r="46" spans="1:13" s="4" customFormat="1" ht="18" customHeight="1" x14ac:dyDescent="0.2">
      <c r="A46" s="54">
        <v>39</v>
      </c>
      <c r="B46" s="47">
        <f>[1]ชื่อ!B40</f>
        <v>7617</v>
      </c>
      <c r="C46" s="48" t="str">
        <f>[1]ชื่อ!C40</f>
        <v>ด.ญ.</v>
      </c>
      <c r="D46" s="49" t="str">
        <f>[1]ชื่อ!D40</f>
        <v>วรดา</v>
      </c>
      <c r="E46" s="117" t="str">
        <f>[1]ชื่อ!E40</f>
        <v>สีทาสังข์</v>
      </c>
      <c r="F46" s="118"/>
      <c r="G46" s="31"/>
      <c r="H46" s="31"/>
      <c r="I46" s="31"/>
      <c r="J46" s="31"/>
      <c r="K46" s="31">
        <f t="shared" si="0"/>
        <v>0</v>
      </c>
      <c r="L46" s="27" t="str">
        <f t="shared" si="1"/>
        <v>0</v>
      </c>
      <c r="M46" s="31"/>
    </row>
    <row r="47" spans="1:13" s="4" customFormat="1" ht="18" customHeight="1" x14ac:dyDescent="0.2">
      <c r="A47" s="54">
        <v>40</v>
      </c>
      <c r="B47" s="47">
        <f>[1]ชื่อ!B41</f>
        <v>7618</v>
      </c>
      <c r="C47" s="48" t="str">
        <f>[1]ชื่อ!C41</f>
        <v>ด.ญ.</v>
      </c>
      <c r="D47" s="49" t="str">
        <f>[1]ชื่อ!D41</f>
        <v>วัชราภรณ์</v>
      </c>
      <c r="E47" s="117" t="str">
        <f>[1]ชื่อ!E41</f>
        <v>หุมอาจ</v>
      </c>
      <c r="F47" s="118"/>
      <c r="G47" s="31"/>
      <c r="H47" s="31"/>
      <c r="I47" s="31"/>
      <c r="J47" s="31"/>
      <c r="K47" s="31">
        <f t="shared" si="0"/>
        <v>0</v>
      </c>
      <c r="L47" s="27" t="str">
        <f t="shared" si="1"/>
        <v>0</v>
      </c>
      <c r="M47" s="31"/>
    </row>
    <row r="48" spans="1:13" s="4" customFormat="1" ht="18" customHeight="1" x14ac:dyDescent="0.2">
      <c r="A48" s="54">
        <v>41</v>
      </c>
      <c r="B48" s="47">
        <f>[1]ชื่อ!B42</f>
        <v>7619</v>
      </c>
      <c r="C48" s="48" t="str">
        <f>[1]ชื่อ!C42</f>
        <v>ด.ญ.</v>
      </c>
      <c r="D48" s="49" t="str">
        <f>[1]ชื่อ!D42</f>
        <v>วัลลภา</v>
      </c>
      <c r="E48" s="117" t="str">
        <f>[1]ชื่อ!E42</f>
        <v>ศรีบุรินทร์</v>
      </c>
      <c r="F48" s="118"/>
      <c r="G48" s="31"/>
      <c r="H48" s="31"/>
      <c r="I48" s="31"/>
      <c r="J48" s="31"/>
      <c r="K48" s="31">
        <f t="shared" si="0"/>
        <v>0</v>
      </c>
      <c r="L48" s="27" t="str">
        <f t="shared" si="1"/>
        <v>0</v>
      </c>
      <c r="M48" s="31"/>
    </row>
    <row r="49" spans="1:13" s="4" customFormat="1" ht="18" customHeight="1" x14ac:dyDescent="0.2">
      <c r="A49" s="54">
        <v>42</v>
      </c>
      <c r="B49" s="47">
        <f>[1]ชื่อ!B43</f>
        <v>7620</v>
      </c>
      <c r="C49" s="48" t="str">
        <f>[1]ชื่อ!C43</f>
        <v xml:space="preserve">ด.ญ. </v>
      </c>
      <c r="D49" s="49" t="str">
        <f>[1]ชื่อ!D43</f>
        <v>วีร์สุดา</v>
      </c>
      <c r="E49" s="117" t="str">
        <f>[1]ชื่อ!E43</f>
        <v>ศรีบุญเรือง</v>
      </c>
      <c r="F49" s="118"/>
      <c r="G49" s="31"/>
      <c r="H49" s="31"/>
      <c r="I49" s="31"/>
      <c r="J49" s="31"/>
      <c r="K49" s="31">
        <f t="shared" si="0"/>
        <v>0</v>
      </c>
      <c r="L49" s="27" t="str">
        <f t="shared" si="1"/>
        <v>0</v>
      </c>
      <c r="M49" s="31"/>
    </row>
    <row r="50" spans="1:13" s="4" customFormat="1" ht="18" customHeight="1" x14ac:dyDescent="0.2">
      <c r="A50" s="54">
        <v>43</v>
      </c>
      <c r="B50" s="47">
        <f>[1]ชื่อ!B44</f>
        <v>7621</v>
      </c>
      <c r="C50" s="48" t="str">
        <f>[1]ชื่อ!C44</f>
        <v>ด.ญ.</v>
      </c>
      <c r="D50" s="49" t="str">
        <f>[1]ชื่อ!D44</f>
        <v>ศุวิมล</v>
      </c>
      <c r="E50" s="117" t="str">
        <f>[1]ชื่อ!E44</f>
        <v>มูลทาสี</v>
      </c>
      <c r="F50" s="118"/>
      <c r="G50" s="31"/>
      <c r="H50" s="31"/>
      <c r="I50" s="31"/>
      <c r="J50" s="31"/>
      <c r="K50" s="31">
        <f t="shared" si="0"/>
        <v>0</v>
      </c>
      <c r="L50" s="27" t="str">
        <f t="shared" si="1"/>
        <v>0</v>
      </c>
      <c r="M50" s="31"/>
    </row>
    <row r="51" spans="1:13" s="4" customFormat="1" ht="18" customHeight="1" x14ac:dyDescent="0.2">
      <c r="A51" s="54">
        <v>44</v>
      </c>
      <c r="B51" s="47">
        <f>[1]ชื่อ!B45</f>
        <v>7622</v>
      </c>
      <c r="C51" s="48" t="str">
        <f>[1]ชื่อ!C45</f>
        <v>ด.ญ.</v>
      </c>
      <c r="D51" s="49" t="str">
        <f>[1]ชื่อ!D45</f>
        <v>สายหมอก</v>
      </c>
      <c r="E51" s="117" t="str">
        <f>[1]ชื่อ!E45</f>
        <v>สุธงษา</v>
      </c>
      <c r="F51" s="118"/>
      <c r="G51" s="31"/>
      <c r="H51" s="31"/>
      <c r="I51" s="31"/>
      <c r="J51" s="31"/>
      <c r="K51" s="31">
        <f t="shared" si="0"/>
        <v>0</v>
      </c>
      <c r="L51" s="27" t="str">
        <f t="shared" si="1"/>
        <v>0</v>
      </c>
      <c r="M51" s="31"/>
    </row>
    <row r="52" spans="1:13" s="4" customFormat="1" ht="18" customHeight="1" x14ac:dyDescent="0.2">
      <c r="A52" s="54">
        <v>45</v>
      </c>
      <c r="B52" s="50" t="s">
        <v>77</v>
      </c>
      <c r="C52" s="48" t="s">
        <v>30</v>
      </c>
      <c r="D52" s="49" t="s">
        <v>78</v>
      </c>
      <c r="E52" s="117" t="s">
        <v>79</v>
      </c>
      <c r="F52" s="118"/>
      <c r="G52" s="31"/>
      <c r="H52" s="31"/>
      <c r="I52" s="31"/>
      <c r="J52" s="31"/>
      <c r="K52" s="31">
        <f t="shared" si="0"/>
        <v>0</v>
      </c>
      <c r="L52" s="27" t="str">
        <f t="shared" si="1"/>
        <v>0</v>
      </c>
      <c r="M52" s="31"/>
    </row>
    <row r="53" spans="1:13" s="4" customFormat="1" ht="18" customHeight="1" x14ac:dyDescent="0.2">
      <c r="A53" s="55">
        <v>46</v>
      </c>
      <c r="B53" s="51" t="s">
        <v>80</v>
      </c>
      <c r="C53" s="52" t="s">
        <v>30</v>
      </c>
      <c r="D53" s="53" t="s">
        <v>81</v>
      </c>
      <c r="E53" s="115" t="s">
        <v>82</v>
      </c>
      <c r="F53" s="116"/>
      <c r="G53" s="31"/>
      <c r="H53" s="31"/>
      <c r="I53" s="31"/>
      <c r="J53" s="31"/>
      <c r="K53" s="31">
        <f t="shared" si="0"/>
        <v>0</v>
      </c>
      <c r="L53" s="27" t="str">
        <f t="shared" si="1"/>
        <v>0</v>
      </c>
      <c r="M53" s="31"/>
    </row>
    <row r="55" spans="1:13" ht="24" x14ac:dyDescent="0.55000000000000004">
      <c r="D55" s="98" t="s">
        <v>63</v>
      </c>
      <c r="E55" s="105"/>
      <c r="F55" s="105"/>
      <c r="G55" s="105"/>
      <c r="H55" s="23" t="s">
        <v>68</v>
      </c>
      <c r="I55" s="112"/>
      <c r="J55" s="112"/>
      <c r="K55" s="112"/>
      <c r="L55" s="25" t="s">
        <v>69</v>
      </c>
      <c r="M55" s="24"/>
    </row>
    <row r="56" spans="1:13" ht="24" x14ac:dyDescent="0.55000000000000004">
      <c r="D56" s="15" t="s">
        <v>64</v>
      </c>
      <c r="E56" s="17" t="s">
        <v>65</v>
      </c>
      <c r="F56" s="105" t="s">
        <v>66</v>
      </c>
      <c r="G56" s="105"/>
      <c r="H56" s="9"/>
      <c r="I56" s="113" t="s">
        <v>70</v>
      </c>
      <c r="J56" s="113"/>
      <c r="K56" s="113"/>
      <c r="L56" s="12"/>
      <c r="M56" s="9"/>
    </row>
    <row r="57" spans="1:13" ht="24" x14ac:dyDescent="0.55000000000000004">
      <c r="D57" s="30">
        <v>4</v>
      </c>
      <c r="E57" s="14">
        <f>COUNTIF(L8:L53,"4")</f>
        <v>0</v>
      </c>
      <c r="F57" s="97">
        <f>(E57*100)/E66</f>
        <v>0</v>
      </c>
      <c r="G57" s="97"/>
      <c r="H57" s="9"/>
      <c r="I57" s="111" t="s">
        <v>71</v>
      </c>
      <c r="J57" s="111"/>
      <c r="K57" s="111"/>
      <c r="L57" s="12"/>
      <c r="M57" s="9"/>
    </row>
    <row r="58" spans="1:13" ht="24" x14ac:dyDescent="0.55000000000000004">
      <c r="D58" s="14">
        <v>3.5</v>
      </c>
      <c r="E58" s="14">
        <f>COUNTIF(L8:L53,"3.5")</f>
        <v>0</v>
      </c>
      <c r="F58" s="97">
        <f>(E58*100)/E66</f>
        <v>0</v>
      </c>
      <c r="G58" s="97"/>
      <c r="H58" s="22"/>
      <c r="I58" s="114"/>
      <c r="J58" s="114"/>
      <c r="K58" s="114"/>
      <c r="L58" s="26"/>
      <c r="M58" s="9"/>
    </row>
    <row r="59" spans="1:13" ht="24" x14ac:dyDescent="0.55000000000000004">
      <c r="D59" s="14">
        <v>3</v>
      </c>
      <c r="E59" s="14">
        <f>COUNTIF(L8:L53,"3")</f>
        <v>0</v>
      </c>
      <c r="F59" s="97">
        <f>(E59*100)/E66</f>
        <v>0</v>
      </c>
      <c r="G59" s="97"/>
      <c r="H59" s="23" t="s">
        <v>68</v>
      </c>
      <c r="I59" s="111"/>
      <c r="J59" s="111"/>
      <c r="K59" s="111"/>
      <c r="L59" s="12"/>
      <c r="M59" s="9"/>
    </row>
    <row r="60" spans="1:13" ht="24" x14ac:dyDescent="0.55000000000000004">
      <c r="D60" s="14">
        <v>2.5</v>
      </c>
      <c r="E60" s="14">
        <f>COUNTIF(L8:L53,"2.5")</f>
        <v>0</v>
      </c>
      <c r="F60" s="97">
        <f>(E60*100)/E66</f>
        <v>0</v>
      </c>
      <c r="G60" s="97"/>
      <c r="H60" s="28"/>
      <c r="I60" s="113" t="s">
        <v>72</v>
      </c>
      <c r="J60" s="113"/>
      <c r="K60" s="113"/>
      <c r="L60" s="29"/>
      <c r="M60" s="28"/>
    </row>
    <row r="61" spans="1:13" ht="24" x14ac:dyDescent="0.55000000000000004">
      <c r="D61" s="14">
        <v>2</v>
      </c>
      <c r="E61" s="14">
        <f>COUNTIF(L8:L53,"2")</f>
        <v>0</v>
      </c>
      <c r="F61" s="97">
        <f>(E61*100)/E66</f>
        <v>0</v>
      </c>
      <c r="G61" s="97"/>
      <c r="H61" s="109" t="s">
        <v>73</v>
      </c>
      <c r="I61" s="110"/>
      <c r="J61" s="110"/>
      <c r="K61" s="110"/>
      <c r="L61" s="110"/>
      <c r="M61" s="110"/>
    </row>
    <row r="62" spans="1:13" ht="24" x14ac:dyDescent="0.55000000000000004">
      <c r="D62" s="14">
        <v>1.5</v>
      </c>
      <c r="E62" s="14">
        <f>COUNTIF(L8:L53,"1.5")</f>
        <v>0</v>
      </c>
      <c r="F62" s="97">
        <f>(E62*100)/E66</f>
        <v>0</v>
      </c>
      <c r="G62" s="97"/>
      <c r="H62" s="9"/>
      <c r="I62" s="9"/>
      <c r="J62" s="9"/>
      <c r="K62" s="9"/>
      <c r="L62" s="9"/>
      <c r="M62" s="9"/>
    </row>
    <row r="63" spans="1:13" ht="24" x14ac:dyDescent="0.55000000000000004">
      <c r="D63" s="14">
        <v>1</v>
      </c>
      <c r="E63" s="14">
        <f>COUNTIF(L8:L53,"1")</f>
        <v>0</v>
      </c>
      <c r="F63" s="97">
        <f>(E63*100)/E66</f>
        <v>0</v>
      </c>
      <c r="G63" s="97"/>
      <c r="H63" s="23" t="s">
        <v>68</v>
      </c>
      <c r="I63" s="111"/>
      <c r="J63" s="111"/>
      <c r="K63" s="111"/>
      <c r="L63" s="12"/>
      <c r="M63" s="9"/>
    </row>
    <row r="64" spans="1:13" ht="24" x14ac:dyDescent="0.55000000000000004">
      <c r="D64" s="14">
        <v>0</v>
      </c>
      <c r="E64" s="14">
        <f>COUNTIF(L8:L53,"0")</f>
        <v>46</v>
      </c>
      <c r="F64" s="97">
        <f>(E64*100)/E66</f>
        <v>100</v>
      </c>
      <c r="G64" s="97"/>
      <c r="H64" s="9"/>
      <c r="I64" s="111" t="s">
        <v>74</v>
      </c>
      <c r="J64" s="111"/>
      <c r="K64" s="111"/>
      <c r="L64" s="12"/>
      <c r="M64" s="9"/>
    </row>
    <row r="65" spans="4:13" ht="24" x14ac:dyDescent="0.55000000000000004">
      <c r="D65" s="14" t="s">
        <v>67</v>
      </c>
      <c r="E65" s="14">
        <f>COUNTIF(L8:L53,"ร")</f>
        <v>0</v>
      </c>
      <c r="F65" s="97">
        <f>(E65*100)/E66</f>
        <v>0</v>
      </c>
      <c r="G65" s="97"/>
      <c r="H65" s="9"/>
      <c r="I65" s="111" t="s">
        <v>75</v>
      </c>
      <c r="J65" s="111"/>
      <c r="K65" s="111"/>
      <c r="L65" s="12"/>
      <c r="M65" s="9"/>
    </row>
    <row r="66" spans="4:13" ht="24" x14ac:dyDescent="0.55000000000000004">
      <c r="D66" s="89" t="s">
        <v>62</v>
      </c>
      <c r="E66" s="89">
        <f>SUM(E57:E65)</f>
        <v>46</v>
      </c>
      <c r="F66" s="107">
        <f>SUM(F57:F65)</f>
        <v>100</v>
      </c>
      <c r="G66" s="108"/>
    </row>
  </sheetData>
  <mergeCells count="79">
    <mergeCell ref="A1:M1"/>
    <mergeCell ref="A2:M2"/>
    <mergeCell ref="A3:M3"/>
    <mergeCell ref="A4:A7"/>
    <mergeCell ref="C4:F7"/>
    <mergeCell ref="G4:K4"/>
    <mergeCell ref="L4:L7"/>
    <mergeCell ref="M4:M7"/>
    <mergeCell ref="H5:H6"/>
    <mergeCell ref="J5:J6"/>
    <mergeCell ref="E16:F16"/>
    <mergeCell ref="K5:K6"/>
    <mergeCell ref="E8:F8"/>
    <mergeCell ref="E9:F9"/>
    <mergeCell ref="E10:F10"/>
    <mergeCell ref="E11:F11"/>
    <mergeCell ref="E12:F12"/>
    <mergeCell ref="E13:F13"/>
    <mergeCell ref="E14:F14"/>
    <mergeCell ref="E15:F15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40:F40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52:F52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I60:K60"/>
    <mergeCell ref="F64:G64"/>
    <mergeCell ref="F65:G65"/>
    <mergeCell ref="E53:F53"/>
    <mergeCell ref="D55:G55"/>
    <mergeCell ref="F56:G56"/>
    <mergeCell ref="F57:G57"/>
    <mergeCell ref="F58:G58"/>
    <mergeCell ref="F59:G59"/>
    <mergeCell ref="F60:G60"/>
    <mergeCell ref="F61:G61"/>
    <mergeCell ref="F62:G62"/>
    <mergeCell ref="F63:G63"/>
    <mergeCell ref="I55:K55"/>
    <mergeCell ref="I56:K56"/>
    <mergeCell ref="I57:K57"/>
    <mergeCell ref="I58:K58"/>
    <mergeCell ref="I59:K59"/>
    <mergeCell ref="F66:G66"/>
    <mergeCell ref="H61:M61"/>
    <mergeCell ref="I63:K63"/>
    <mergeCell ref="I64:K64"/>
    <mergeCell ref="I65:K65"/>
  </mergeCells>
  <conditionalFormatting sqref="B8:F51">
    <cfRule type="cellIs" dxfId="1" priority="3" stopIfTrue="1" operator="equal">
      <formula>0</formula>
    </cfRule>
  </conditionalFormatting>
  <conditionalFormatting sqref="B52:F53">
    <cfRule type="cellIs" dxfId="0" priority="1" stopIfTrue="1" operator="equal">
      <formula>0</formula>
    </cfRule>
  </conditionalFormatting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zoomScaleNormal="100" workbookViewId="0">
      <selection activeCell="L4" sqref="L4:L7"/>
    </sheetView>
  </sheetViews>
  <sheetFormatPr defaultRowHeight="24" x14ac:dyDescent="0.55000000000000004"/>
  <cols>
    <col min="1" max="1" width="6.5" style="12" customWidth="1"/>
    <col min="3" max="3" width="4.75" customWidth="1"/>
    <col min="5" max="5" width="10.75" customWidth="1"/>
    <col min="6" max="6" width="7.75" customWidth="1"/>
    <col min="7" max="7" width="7.25" customWidth="1"/>
    <col min="8" max="8" width="8.125" customWidth="1"/>
    <col min="9" max="9" width="7.5" customWidth="1"/>
    <col min="10" max="10" width="6.375" customWidth="1"/>
    <col min="12" max="12" width="19.875" customWidth="1"/>
  </cols>
  <sheetData>
    <row r="1" spans="1:13" s="4" customFormat="1" ht="18.95" customHeight="1" x14ac:dyDescent="0.2">
      <c r="A1" s="92" t="s">
        <v>76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8"/>
    </row>
    <row r="2" spans="1:13" s="4" customFormat="1" ht="18.95" customHeight="1" x14ac:dyDescent="0.2">
      <c r="A2" s="92" t="s">
        <v>167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8"/>
    </row>
    <row r="3" spans="1:13" s="4" customFormat="1" ht="18.95" customHeight="1" x14ac:dyDescent="0.2">
      <c r="A3" s="93" t="s">
        <v>84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8"/>
    </row>
    <row r="4" spans="1:13" s="4" customFormat="1" ht="18.95" customHeight="1" x14ac:dyDescent="0.2">
      <c r="A4" s="98" t="s">
        <v>53</v>
      </c>
      <c r="B4" s="32"/>
      <c r="C4" s="119" t="s">
        <v>56</v>
      </c>
      <c r="D4" s="120"/>
      <c r="E4" s="121"/>
      <c r="F4" s="126" t="s">
        <v>57</v>
      </c>
      <c r="G4" s="127"/>
      <c r="H4" s="127"/>
      <c r="I4" s="127"/>
      <c r="J4" s="128"/>
      <c r="K4" s="98" t="s">
        <v>64</v>
      </c>
      <c r="L4" s="98" t="s">
        <v>413</v>
      </c>
      <c r="M4" s="8"/>
    </row>
    <row r="5" spans="1:13" s="4" customFormat="1" ht="18.95" customHeight="1" x14ac:dyDescent="0.2">
      <c r="A5" s="100"/>
      <c r="B5" s="19" t="s">
        <v>54</v>
      </c>
      <c r="C5" s="122"/>
      <c r="D5" s="92"/>
      <c r="E5" s="123"/>
      <c r="F5" s="20" t="s">
        <v>60</v>
      </c>
      <c r="G5" s="98" t="s">
        <v>58</v>
      </c>
      <c r="H5" s="20" t="s">
        <v>59</v>
      </c>
      <c r="I5" s="98" t="s">
        <v>61</v>
      </c>
      <c r="J5" s="98" t="s">
        <v>62</v>
      </c>
      <c r="K5" s="100"/>
      <c r="L5" s="100"/>
      <c r="M5" s="8"/>
    </row>
    <row r="6" spans="1:13" s="4" customFormat="1" ht="18.95" customHeight="1" x14ac:dyDescent="0.2">
      <c r="A6" s="100"/>
      <c r="B6" s="19" t="s">
        <v>55</v>
      </c>
      <c r="C6" s="122"/>
      <c r="D6" s="92"/>
      <c r="E6" s="123"/>
      <c r="F6" s="21" t="s">
        <v>58</v>
      </c>
      <c r="G6" s="99"/>
      <c r="H6" s="21" t="s">
        <v>58</v>
      </c>
      <c r="I6" s="99"/>
      <c r="J6" s="99"/>
      <c r="K6" s="100"/>
      <c r="L6" s="100"/>
      <c r="M6" s="8"/>
    </row>
    <row r="7" spans="1:13" s="4" customFormat="1" ht="18.95" customHeight="1" x14ac:dyDescent="0.2">
      <c r="A7" s="99"/>
      <c r="B7" s="21"/>
      <c r="C7" s="124"/>
      <c r="D7" s="93"/>
      <c r="E7" s="125"/>
      <c r="F7" s="16">
        <v>30</v>
      </c>
      <c r="G7" s="16">
        <v>20</v>
      </c>
      <c r="H7" s="16">
        <v>20</v>
      </c>
      <c r="I7" s="16">
        <v>30</v>
      </c>
      <c r="J7" s="16">
        <v>100</v>
      </c>
      <c r="K7" s="99"/>
      <c r="L7" s="99"/>
      <c r="M7" s="8"/>
    </row>
    <row r="8" spans="1:13" s="4" customFormat="1" ht="18.95" customHeight="1" x14ac:dyDescent="0.2">
      <c r="A8" s="6">
        <v>1</v>
      </c>
      <c r="B8" s="6">
        <v>7625</v>
      </c>
      <c r="C8" s="44" t="s">
        <v>14</v>
      </c>
      <c r="D8" s="44" t="s">
        <v>86</v>
      </c>
      <c r="E8" s="44" t="s">
        <v>87</v>
      </c>
      <c r="F8" s="31"/>
      <c r="G8" s="31"/>
      <c r="H8" s="31"/>
      <c r="I8" s="31"/>
      <c r="J8" s="31">
        <f>SUM(F8:I8)</f>
        <v>0</v>
      </c>
      <c r="K8" s="31" t="str">
        <f>IF(J8&gt;=80,"4",IF(J8&gt;=75,"3.5",IF(J8&gt;=70,"3", IF(J8&gt;=65,"2.5", IF(J8&gt;=60,"2", IF(J8&gt;=55,"1.5", IF(J8&gt;=50,"1", IF(J8&lt;=49,"0"))))))))</f>
        <v>0</v>
      </c>
      <c r="L8" s="31"/>
      <c r="M8" s="8"/>
    </row>
    <row r="9" spans="1:13" s="4" customFormat="1" ht="18.95" customHeight="1" x14ac:dyDescent="0.2">
      <c r="A9" s="6">
        <v>2</v>
      </c>
      <c r="B9" s="6">
        <v>7626</v>
      </c>
      <c r="C9" s="45" t="s">
        <v>14</v>
      </c>
      <c r="D9" s="45" t="s">
        <v>88</v>
      </c>
      <c r="E9" s="45" t="s">
        <v>89</v>
      </c>
      <c r="F9" s="31"/>
      <c r="G9" s="31"/>
      <c r="H9" s="31"/>
      <c r="I9" s="31"/>
      <c r="J9" s="31">
        <f t="shared" ref="J9:J53" si="0">SUM(F9:I9)</f>
        <v>0</v>
      </c>
      <c r="K9" s="31" t="str">
        <f t="shared" ref="K9:K53" si="1">IF(J9&gt;=80,"4",IF(J9&gt;=75,"3.5",IF(J9&gt;=70,"3", IF(J9&gt;=65,"2.5", IF(J9&gt;=60,"2", IF(J9&gt;=55,"1.5", IF(J9&gt;=50,"1", IF(J9&lt;=49,"0"))))))))</f>
        <v>0</v>
      </c>
      <c r="L9" s="31"/>
      <c r="M9" s="8"/>
    </row>
    <row r="10" spans="1:13" s="4" customFormat="1" ht="18.95" customHeight="1" x14ac:dyDescent="0.2">
      <c r="A10" s="6">
        <v>3</v>
      </c>
      <c r="B10" s="6">
        <v>7627</v>
      </c>
      <c r="C10" s="44" t="s">
        <v>14</v>
      </c>
      <c r="D10" s="44" t="s">
        <v>90</v>
      </c>
      <c r="E10" s="44" t="s">
        <v>91</v>
      </c>
      <c r="F10" s="31"/>
      <c r="G10" s="31"/>
      <c r="H10" s="31"/>
      <c r="I10" s="31"/>
      <c r="J10" s="31">
        <f t="shared" si="0"/>
        <v>0</v>
      </c>
      <c r="K10" s="31" t="str">
        <f t="shared" si="1"/>
        <v>0</v>
      </c>
      <c r="L10" s="31"/>
      <c r="M10" s="8"/>
    </row>
    <row r="11" spans="1:13" s="4" customFormat="1" ht="18.95" customHeight="1" x14ac:dyDescent="0.2">
      <c r="A11" s="6">
        <v>4</v>
      </c>
      <c r="B11" s="6">
        <v>7628</v>
      </c>
      <c r="C11" s="44" t="s">
        <v>14</v>
      </c>
      <c r="D11" s="44" t="s">
        <v>92</v>
      </c>
      <c r="E11" s="44" t="s">
        <v>93</v>
      </c>
      <c r="F11" s="31"/>
      <c r="G11" s="31"/>
      <c r="H11" s="31"/>
      <c r="I11" s="31"/>
      <c r="J11" s="31">
        <f t="shared" si="0"/>
        <v>0</v>
      </c>
      <c r="K11" s="31" t="str">
        <f t="shared" si="1"/>
        <v>0</v>
      </c>
      <c r="L11" s="31"/>
      <c r="M11" s="8"/>
    </row>
    <row r="12" spans="1:13" s="4" customFormat="1" ht="18.95" customHeight="1" x14ac:dyDescent="0.2">
      <c r="A12" s="6">
        <v>5</v>
      </c>
      <c r="B12" s="6">
        <v>7629</v>
      </c>
      <c r="C12" s="44" t="s">
        <v>14</v>
      </c>
      <c r="D12" s="44" t="s">
        <v>94</v>
      </c>
      <c r="E12" s="44" t="s">
        <v>95</v>
      </c>
      <c r="F12" s="31"/>
      <c r="G12" s="31"/>
      <c r="H12" s="31"/>
      <c r="I12" s="31"/>
      <c r="J12" s="31">
        <f t="shared" si="0"/>
        <v>0</v>
      </c>
      <c r="K12" s="31" t="str">
        <f t="shared" si="1"/>
        <v>0</v>
      </c>
      <c r="L12" s="31"/>
      <c r="M12" s="8"/>
    </row>
    <row r="13" spans="1:13" s="4" customFormat="1" ht="18.95" customHeight="1" x14ac:dyDescent="0.2">
      <c r="A13" s="6">
        <v>6</v>
      </c>
      <c r="B13" s="6">
        <v>7630</v>
      </c>
      <c r="C13" s="44" t="s">
        <v>14</v>
      </c>
      <c r="D13" s="44" t="s">
        <v>96</v>
      </c>
      <c r="E13" s="44" t="s">
        <v>97</v>
      </c>
      <c r="F13" s="31"/>
      <c r="G13" s="31"/>
      <c r="H13" s="31"/>
      <c r="I13" s="31"/>
      <c r="J13" s="31">
        <f t="shared" si="0"/>
        <v>0</v>
      </c>
      <c r="K13" s="31" t="str">
        <f t="shared" si="1"/>
        <v>0</v>
      </c>
      <c r="L13" s="31"/>
      <c r="M13" s="8"/>
    </row>
    <row r="14" spans="1:13" s="4" customFormat="1" ht="18.95" customHeight="1" x14ac:dyDescent="0.2">
      <c r="A14" s="6">
        <v>7</v>
      </c>
      <c r="B14" s="6">
        <v>7631</v>
      </c>
      <c r="C14" s="44" t="s">
        <v>14</v>
      </c>
      <c r="D14" s="44" t="s">
        <v>98</v>
      </c>
      <c r="E14" s="44" t="s">
        <v>99</v>
      </c>
      <c r="F14" s="31"/>
      <c r="G14" s="31"/>
      <c r="H14" s="31"/>
      <c r="I14" s="31"/>
      <c r="J14" s="31">
        <f t="shared" si="0"/>
        <v>0</v>
      </c>
      <c r="K14" s="31" t="str">
        <f t="shared" si="1"/>
        <v>0</v>
      </c>
      <c r="L14" s="31"/>
      <c r="M14" s="8"/>
    </row>
    <row r="15" spans="1:13" s="4" customFormat="1" ht="18.95" customHeight="1" x14ac:dyDescent="0.2">
      <c r="A15" s="6">
        <v>8</v>
      </c>
      <c r="B15" s="6">
        <v>7632</v>
      </c>
      <c r="C15" s="44" t="s">
        <v>14</v>
      </c>
      <c r="D15" s="44" t="s">
        <v>100</v>
      </c>
      <c r="E15" s="44" t="s">
        <v>101</v>
      </c>
      <c r="F15" s="31"/>
      <c r="G15" s="31"/>
      <c r="H15" s="31"/>
      <c r="I15" s="31"/>
      <c r="J15" s="31">
        <f t="shared" si="0"/>
        <v>0</v>
      </c>
      <c r="K15" s="31" t="str">
        <f t="shared" si="1"/>
        <v>0</v>
      </c>
      <c r="L15" s="31"/>
      <c r="M15" s="8"/>
    </row>
    <row r="16" spans="1:13" s="4" customFormat="1" ht="18.95" customHeight="1" x14ac:dyDescent="0.2">
      <c r="A16" s="6">
        <v>9</v>
      </c>
      <c r="B16" s="6">
        <v>7633</v>
      </c>
      <c r="C16" s="44" t="s">
        <v>14</v>
      </c>
      <c r="D16" s="44" t="s">
        <v>102</v>
      </c>
      <c r="E16" s="44" t="s">
        <v>103</v>
      </c>
      <c r="F16" s="31"/>
      <c r="G16" s="31"/>
      <c r="H16" s="31"/>
      <c r="I16" s="31"/>
      <c r="J16" s="31">
        <f t="shared" si="0"/>
        <v>0</v>
      </c>
      <c r="K16" s="31" t="str">
        <f t="shared" si="1"/>
        <v>0</v>
      </c>
      <c r="L16" s="31"/>
      <c r="M16" s="8"/>
    </row>
    <row r="17" spans="1:13" s="4" customFormat="1" ht="18.95" customHeight="1" x14ac:dyDescent="0.2">
      <c r="A17" s="6">
        <v>10</v>
      </c>
      <c r="B17" s="6">
        <v>7634</v>
      </c>
      <c r="C17" s="46" t="s">
        <v>14</v>
      </c>
      <c r="D17" s="46" t="s">
        <v>104</v>
      </c>
      <c r="E17" s="46" t="s">
        <v>105</v>
      </c>
      <c r="F17" s="31"/>
      <c r="G17" s="31"/>
      <c r="H17" s="31"/>
      <c r="I17" s="31"/>
      <c r="J17" s="31">
        <f t="shared" si="0"/>
        <v>0</v>
      </c>
      <c r="K17" s="31" t="str">
        <f t="shared" si="1"/>
        <v>0</v>
      </c>
      <c r="L17" s="31"/>
      <c r="M17" s="8"/>
    </row>
    <row r="18" spans="1:13" s="4" customFormat="1" ht="18.95" customHeight="1" x14ac:dyDescent="0.2">
      <c r="A18" s="6">
        <v>11</v>
      </c>
      <c r="B18" s="6">
        <v>7635</v>
      </c>
      <c r="C18" s="44" t="s">
        <v>14</v>
      </c>
      <c r="D18" s="44" t="s">
        <v>106</v>
      </c>
      <c r="E18" s="44" t="s">
        <v>107</v>
      </c>
      <c r="F18" s="31"/>
      <c r="G18" s="31"/>
      <c r="H18" s="31"/>
      <c r="I18" s="31"/>
      <c r="J18" s="31">
        <f t="shared" si="0"/>
        <v>0</v>
      </c>
      <c r="K18" s="31" t="str">
        <f t="shared" si="1"/>
        <v>0</v>
      </c>
      <c r="L18" s="31"/>
      <c r="M18" s="8"/>
    </row>
    <row r="19" spans="1:13" s="4" customFormat="1" ht="18.95" customHeight="1" x14ac:dyDescent="0.2">
      <c r="A19" s="6">
        <v>12</v>
      </c>
      <c r="B19" s="6">
        <v>7636</v>
      </c>
      <c r="C19" s="44" t="s">
        <v>14</v>
      </c>
      <c r="D19" s="44" t="s">
        <v>108</v>
      </c>
      <c r="E19" s="44" t="s">
        <v>109</v>
      </c>
      <c r="F19" s="31"/>
      <c r="G19" s="31"/>
      <c r="H19" s="31"/>
      <c r="I19" s="31"/>
      <c r="J19" s="31">
        <f t="shared" si="0"/>
        <v>0</v>
      </c>
      <c r="K19" s="31" t="str">
        <f t="shared" si="1"/>
        <v>0</v>
      </c>
      <c r="L19" s="31"/>
      <c r="M19" s="8"/>
    </row>
    <row r="20" spans="1:13" s="4" customFormat="1" ht="18.95" customHeight="1" x14ac:dyDescent="0.2">
      <c r="A20" s="6">
        <v>13</v>
      </c>
      <c r="B20" s="6">
        <v>7849</v>
      </c>
      <c r="C20" s="44" t="s">
        <v>14</v>
      </c>
      <c r="D20" s="44" t="s">
        <v>110</v>
      </c>
      <c r="E20" s="44" t="s">
        <v>111</v>
      </c>
      <c r="F20" s="31"/>
      <c r="G20" s="31"/>
      <c r="H20" s="31"/>
      <c r="I20" s="31"/>
      <c r="J20" s="31">
        <f t="shared" si="0"/>
        <v>0</v>
      </c>
      <c r="K20" s="31" t="str">
        <f t="shared" si="1"/>
        <v>0</v>
      </c>
      <c r="L20" s="31"/>
      <c r="M20" s="8"/>
    </row>
    <row r="21" spans="1:13" s="4" customFormat="1" ht="18.95" customHeight="1" x14ac:dyDescent="0.2">
      <c r="A21" s="6">
        <v>14</v>
      </c>
      <c r="B21" s="6">
        <v>7638</v>
      </c>
      <c r="C21" s="44" t="s">
        <v>30</v>
      </c>
      <c r="D21" s="44" t="s">
        <v>112</v>
      </c>
      <c r="E21" s="44" t="s">
        <v>109</v>
      </c>
      <c r="F21" s="31"/>
      <c r="G21" s="31"/>
      <c r="H21" s="31"/>
      <c r="I21" s="31"/>
      <c r="J21" s="31">
        <f t="shared" si="0"/>
        <v>0</v>
      </c>
      <c r="K21" s="31" t="str">
        <f t="shared" si="1"/>
        <v>0</v>
      </c>
      <c r="L21" s="31"/>
      <c r="M21" s="8"/>
    </row>
    <row r="22" spans="1:13" s="4" customFormat="1" ht="18.95" customHeight="1" x14ac:dyDescent="0.2">
      <c r="A22" s="6">
        <v>15</v>
      </c>
      <c r="B22" s="6">
        <v>7639</v>
      </c>
      <c r="C22" s="44" t="s">
        <v>30</v>
      </c>
      <c r="D22" s="44" t="s">
        <v>112</v>
      </c>
      <c r="E22" s="44" t="s">
        <v>113</v>
      </c>
      <c r="F22" s="31"/>
      <c r="G22" s="31"/>
      <c r="H22" s="31"/>
      <c r="I22" s="31"/>
      <c r="J22" s="31">
        <f t="shared" si="0"/>
        <v>0</v>
      </c>
      <c r="K22" s="31" t="str">
        <f t="shared" si="1"/>
        <v>0</v>
      </c>
      <c r="L22" s="31"/>
      <c r="M22" s="8"/>
    </row>
    <row r="23" spans="1:13" s="4" customFormat="1" ht="18.95" customHeight="1" x14ac:dyDescent="0.2">
      <c r="A23" s="6">
        <v>16</v>
      </c>
      <c r="B23" s="6">
        <v>7640</v>
      </c>
      <c r="C23" s="44" t="s">
        <v>25</v>
      </c>
      <c r="D23" s="44" t="s">
        <v>114</v>
      </c>
      <c r="E23" s="44" t="s">
        <v>115</v>
      </c>
      <c r="F23" s="31"/>
      <c r="G23" s="31"/>
      <c r="H23" s="31"/>
      <c r="I23" s="31"/>
      <c r="J23" s="31">
        <f t="shared" si="0"/>
        <v>0</v>
      </c>
      <c r="K23" s="31" t="str">
        <f t="shared" si="1"/>
        <v>0</v>
      </c>
      <c r="L23" s="31"/>
      <c r="M23" s="8"/>
    </row>
    <row r="24" spans="1:13" s="4" customFormat="1" ht="18.95" customHeight="1" x14ac:dyDescent="0.2">
      <c r="A24" s="6">
        <v>17</v>
      </c>
      <c r="B24" s="6">
        <v>7641</v>
      </c>
      <c r="C24" s="44" t="s">
        <v>30</v>
      </c>
      <c r="D24" s="44" t="s">
        <v>116</v>
      </c>
      <c r="E24" s="44" t="s">
        <v>117</v>
      </c>
      <c r="F24" s="31"/>
      <c r="G24" s="31"/>
      <c r="H24" s="31"/>
      <c r="I24" s="31"/>
      <c r="J24" s="31">
        <f t="shared" si="0"/>
        <v>0</v>
      </c>
      <c r="K24" s="31" t="str">
        <f t="shared" si="1"/>
        <v>0</v>
      </c>
      <c r="L24" s="31"/>
      <c r="M24" s="8"/>
    </row>
    <row r="25" spans="1:13" s="4" customFormat="1" ht="18.95" customHeight="1" x14ac:dyDescent="0.2">
      <c r="A25" s="6">
        <v>18</v>
      </c>
      <c r="B25" s="6">
        <v>7642</v>
      </c>
      <c r="C25" s="44" t="s">
        <v>30</v>
      </c>
      <c r="D25" s="44" t="s">
        <v>118</v>
      </c>
      <c r="E25" s="44" t="s">
        <v>119</v>
      </c>
      <c r="F25" s="31"/>
      <c r="G25" s="31"/>
      <c r="H25" s="31"/>
      <c r="I25" s="31"/>
      <c r="J25" s="31">
        <f t="shared" si="0"/>
        <v>0</v>
      </c>
      <c r="K25" s="31" t="str">
        <f t="shared" si="1"/>
        <v>0</v>
      </c>
      <c r="L25" s="31"/>
      <c r="M25" s="8"/>
    </row>
    <row r="26" spans="1:13" s="4" customFormat="1" ht="18.95" customHeight="1" x14ac:dyDescent="0.2">
      <c r="A26" s="6">
        <v>19</v>
      </c>
      <c r="B26" s="6">
        <v>7643</v>
      </c>
      <c r="C26" s="44" t="s">
        <v>30</v>
      </c>
      <c r="D26" s="44" t="s">
        <v>120</v>
      </c>
      <c r="E26" s="44" t="s">
        <v>121</v>
      </c>
      <c r="F26" s="31"/>
      <c r="G26" s="31"/>
      <c r="H26" s="31"/>
      <c r="I26" s="31"/>
      <c r="J26" s="31">
        <f t="shared" si="0"/>
        <v>0</v>
      </c>
      <c r="K26" s="31" t="str">
        <f t="shared" si="1"/>
        <v>0</v>
      </c>
      <c r="L26" s="31"/>
      <c r="M26" s="8"/>
    </row>
    <row r="27" spans="1:13" s="4" customFormat="1" ht="18.95" customHeight="1" x14ac:dyDescent="0.2">
      <c r="A27" s="6">
        <v>20</v>
      </c>
      <c r="B27" s="6">
        <v>7644</v>
      </c>
      <c r="C27" s="44" t="s">
        <v>30</v>
      </c>
      <c r="D27" s="44" t="s">
        <v>122</v>
      </c>
      <c r="E27" s="44" t="s">
        <v>123</v>
      </c>
      <c r="F27" s="31"/>
      <c r="G27" s="31"/>
      <c r="H27" s="31"/>
      <c r="I27" s="31"/>
      <c r="J27" s="31">
        <f t="shared" si="0"/>
        <v>0</v>
      </c>
      <c r="K27" s="31" t="str">
        <f t="shared" si="1"/>
        <v>0</v>
      </c>
      <c r="L27" s="31"/>
      <c r="M27" s="8"/>
    </row>
    <row r="28" spans="1:13" s="4" customFormat="1" ht="18.95" customHeight="1" x14ac:dyDescent="0.2">
      <c r="A28" s="6">
        <v>21</v>
      </c>
      <c r="B28" s="6">
        <v>7645</v>
      </c>
      <c r="C28" s="44" t="s">
        <v>30</v>
      </c>
      <c r="D28" s="44" t="s">
        <v>1</v>
      </c>
      <c r="E28" s="44" t="s">
        <v>82</v>
      </c>
      <c r="F28" s="31"/>
      <c r="G28" s="31"/>
      <c r="H28" s="31"/>
      <c r="I28" s="31"/>
      <c r="J28" s="31">
        <f t="shared" si="0"/>
        <v>0</v>
      </c>
      <c r="K28" s="31" t="str">
        <f t="shared" si="1"/>
        <v>0</v>
      </c>
      <c r="L28" s="31"/>
      <c r="M28" s="8"/>
    </row>
    <row r="29" spans="1:13" s="4" customFormat="1" ht="18.95" customHeight="1" x14ac:dyDescent="0.2">
      <c r="A29" s="6">
        <v>22</v>
      </c>
      <c r="B29" s="6">
        <v>7646</v>
      </c>
      <c r="C29" s="44" t="s">
        <v>30</v>
      </c>
      <c r="D29" s="44" t="s">
        <v>124</v>
      </c>
      <c r="E29" s="44" t="s">
        <v>125</v>
      </c>
      <c r="F29" s="31"/>
      <c r="G29" s="31"/>
      <c r="H29" s="31"/>
      <c r="I29" s="31"/>
      <c r="J29" s="31">
        <f t="shared" si="0"/>
        <v>0</v>
      </c>
      <c r="K29" s="31" t="str">
        <f t="shared" si="1"/>
        <v>0</v>
      </c>
      <c r="L29" s="31"/>
      <c r="M29" s="8"/>
    </row>
    <row r="30" spans="1:13" s="4" customFormat="1" ht="18.95" customHeight="1" x14ac:dyDescent="0.2">
      <c r="A30" s="6">
        <v>23</v>
      </c>
      <c r="B30" s="6">
        <v>7647</v>
      </c>
      <c r="C30" s="44" t="s">
        <v>30</v>
      </c>
      <c r="D30" s="44" t="s">
        <v>126</v>
      </c>
      <c r="E30" s="44" t="s">
        <v>127</v>
      </c>
      <c r="F30" s="31"/>
      <c r="G30" s="31"/>
      <c r="H30" s="31"/>
      <c r="I30" s="31"/>
      <c r="J30" s="31">
        <f t="shared" si="0"/>
        <v>0</v>
      </c>
      <c r="K30" s="31" t="str">
        <f t="shared" si="1"/>
        <v>0</v>
      </c>
      <c r="L30" s="31"/>
      <c r="M30" s="8"/>
    </row>
    <row r="31" spans="1:13" s="4" customFormat="1" ht="18.95" customHeight="1" x14ac:dyDescent="0.2">
      <c r="A31" s="6">
        <v>24</v>
      </c>
      <c r="B31" s="6">
        <v>7648</v>
      </c>
      <c r="C31" s="44" t="s">
        <v>30</v>
      </c>
      <c r="D31" s="44" t="s">
        <v>128</v>
      </c>
      <c r="E31" s="44" t="s">
        <v>129</v>
      </c>
      <c r="F31" s="31"/>
      <c r="G31" s="31"/>
      <c r="H31" s="31"/>
      <c r="I31" s="31"/>
      <c r="J31" s="31">
        <f t="shared" si="0"/>
        <v>0</v>
      </c>
      <c r="K31" s="31" t="str">
        <f t="shared" si="1"/>
        <v>0</v>
      </c>
      <c r="L31" s="31"/>
      <c r="M31" s="8"/>
    </row>
    <row r="32" spans="1:13" s="4" customFormat="1" ht="18.95" customHeight="1" x14ac:dyDescent="0.2">
      <c r="A32" s="6">
        <v>25</v>
      </c>
      <c r="B32" s="6">
        <v>7649</v>
      </c>
      <c r="C32" s="44" t="s">
        <v>30</v>
      </c>
      <c r="D32" s="44" t="s">
        <v>130</v>
      </c>
      <c r="E32" s="44" t="s">
        <v>131</v>
      </c>
      <c r="F32" s="31"/>
      <c r="G32" s="31"/>
      <c r="H32" s="31"/>
      <c r="I32" s="31"/>
      <c r="J32" s="31">
        <f t="shared" si="0"/>
        <v>0</v>
      </c>
      <c r="K32" s="31" t="str">
        <f t="shared" si="1"/>
        <v>0</v>
      </c>
      <c r="L32" s="31"/>
      <c r="M32" s="8"/>
    </row>
    <row r="33" spans="1:13" s="4" customFormat="1" ht="18.95" customHeight="1" x14ac:dyDescent="0.2">
      <c r="A33" s="6">
        <v>26</v>
      </c>
      <c r="B33" s="6">
        <v>7650</v>
      </c>
      <c r="C33" s="44" t="s">
        <v>30</v>
      </c>
      <c r="D33" s="44" t="s">
        <v>132</v>
      </c>
      <c r="E33" s="44" t="s">
        <v>133</v>
      </c>
      <c r="F33" s="31"/>
      <c r="G33" s="31"/>
      <c r="H33" s="31"/>
      <c r="I33" s="31"/>
      <c r="J33" s="31">
        <f t="shared" si="0"/>
        <v>0</v>
      </c>
      <c r="K33" s="31" t="str">
        <f t="shared" si="1"/>
        <v>0</v>
      </c>
      <c r="L33" s="31"/>
      <c r="M33" s="8"/>
    </row>
    <row r="34" spans="1:13" s="4" customFormat="1" ht="18.95" customHeight="1" x14ac:dyDescent="0.2">
      <c r="A34" s="6">
        <v>27</v>
      </c>
      <c r="B34" s="6">
        <v>7651</v>
      </c>
      <c r="C34" s="44" t="s">
        <v>30</v>
      </c>
      <c r="D34" s="44" t="s">
        <v>134</v>
      </c>
      <c r="E34" s="44" t="s">
        <v>93</v>
      </c>
      <c r="F34" s="31"/>
      <c r="G34" s="31"/>
      <c r="H34" s="31"/>
      <c r="I34" s="31"/>
      <c r="J34" s="31">
        <f t="shared" si="0"/>
        <v>0</v>
      </c>
      <c r="K34" s="31" t="str">
        <f t="shared" si="1"/>
        <v>0</v>
      </c>
      <c r="L34" s="31"/>
      <c r="M34" s="8"/>
    </row>
    <row r="35" spans="1:13" s="4" customFormat="1" ht="18.95" customHeight="1" x14ac:dyDescent="0.2">
      <c r="A35" s="6">
        <v>28</v>
      </c>
      <c r="B35" s="6">
        <v>7652</v>
      </c>
      <c r="C35" s="44" t="s">
        <v>30</v>
      </c>
      <c r="D35" s="44" t="s">
        <v>135</v>
      </c>
      <c r="E35" s="44" t="s">
        <v>136</v>
      </c>
      <c r="F35" s="31"/>
      <c r="G35" s="31"/>
      <c r="H35" s="31"/>
      <c r="I35" s="31"/>
      <c r="J35" s="31">
        <f t="shared" si="0"/>
        <v>0</v>
      </c>
      <c r="K35" s="31" t="str">
        <f t="shared" si="1"/>
        <v>0</v>
      </c>
      <c r="L35" s="31"/>
      <c r="M35" s="8"/>
    </row>
    <row r="36" spans="1:13" s="4" customFormat="1" ht="18.95" customHeight="1" x14ac:dyDescent="0.2">
      <c r="A36" s="6">
        <v>29</v>
      </c>
      <c r="B36" s="6">
        <v>7653</v>
      </c>
      <c r="C36" s="44" t="s">
        <v>30</v>
      </c>
      <c r="D36" s="44" t="s">
        <v>137</v>
      </c>
      <c r="E36" s="44" t="s">
        <v>125</v>
      </c>
      <c r="F36" s="31"/>
      <c r="G36" s="31"/>
      <c r="H36" s="31"/>
      <c r="I36" s="31"/>
      <c r="J36" s="31">
        <f t="shared" si="0"/>
        <v>0</v>
      </c>
      <c r="K36" s="31" t="str">
        <f t="shared" si="1"/>
        <v>0</v>
      </c>
      <c r="L36" s="31"/>
      <c r="M36" s="8"/>
    </row>
    <row r="37" spans="1:13" s="4" customFormat="1" ht="18.95" customHeight="1" x14ac:dyDescent="0.2">
      <c r="A37" s="6">
        <v>30</v>
      </c>
      <c r="B37" s="6">
        <v>7654</v>
      </c>
      <c r="C37" s="44" t="s">
        <v>30</v>
      </c>
      <c r="D37" s="44" t="s">
        <v>138</v>
      </c>
      <c r="E37" s="44" t="s">
        <v>139</v>
      </c>
      <c r="F37" s="31"/>
      <c r="G37" s="31"/>
      <c r="H37" s="31"/>
      <c r="I37" s="31"/>
      <c r="J37" s="31">
        <f t="shared" si="0"/>
        <v>0</v>
      </c>
      <c r="K37" s="31" t="str">
        <f t="shared" si="1"/>
        <v>0</v>
      </c>
      <c r="L37" s="31"/>
      <c r="M37" s="8"/>
    </row>
    <row r="38" spans="1:13" s="4" customFormat="1" ht="18.95" customHeight="1" x14ac:dyDescent="0.2">
      <c r="A38" s="6">
        <v>31</v>
      </c>
      <c r="B38" s="6">
        <v>7655</v>
      </c>
      <c r="C38" s="44" t="s">
        <v>30</v>
      </c>
      <c r="D38" s="44" t="s">
        <v>140</v>
      </c>
      <c r="E38" s="44" t="s">
        <v>113</v>
      </c>
      <c r="F38" s="31"/>
      <c r="G38" s="31"/>
      <c r="H38" s="31"/>
      <c r="I38" s="31"/>
      <c r="J38" s="31">
        <f t="shared" si="0"/>
        <v>0</v>
      </c>
      <c r="K38" s="31" t="str">
        <f t="shared" si="1"/>
        <v>0</v>
      </c>
      <c r="L38" s="31"/>
      <c r="M38" s="8"/>
    </row>
    <row r="39" spans="1:13" s="4" customFormat="1" ht="18.95" customHeight="1" x14ac:dyDescent="0.2">
      <c r="A39" s="6">
        <v>32</v>
      </c>
      <c r="B39" s="6">
        <v>7656</v>
      </c>
      <c r="C39" s="44" t="s">
        <v>30</v>
      </c>
      <c r="D39" s="44" t="s">
        <v>141</v>
      </c>
      <c r="E39" s="44" t="s">
        <v>113</v>
      </c>
      <c r="F39" s="31"/>
      <c r="G39" s="31"/>
      <c r="H39" s="31"/>
      <c r="I39" s="31"/>
      <c r="J39" s="31">
        <f t="shared" si="0"/>
        <v>0</v>
      </c>
      <c r="K39" s="31" t="str">
        <f t="shared" si="1"/>
        <v>0</v>
      </c>
      <c r="L39" s="31"/>
      <c r="M39" s="8"/>
    </row>
    <row r="40" spans="1:13" s="4" customFormat="1" ht="18.95" customHeight="1" x14ac:dyDescent="0.2">
      <c r="A40" s="6">
        <v>33</v>
      </c>
      <c r="B40" s="6">
        <v>7657</v>
      </c>
      <c r="C40" s="44" t="s">
        <v>30</v>
      </c>
      <c r="D40" s="44" t="s">
        <v>142</v>
      </c>
      <c r="E40" s="44" t="s">
        <v>143</v>
      </c>
      <c r="F40" s="31"/>
      <c r="G40" s="31"/>
      <c r="H40" s="31"/>
      <c r="I40" s="31"/>
      <c r="J40" s="31">
        <f t="shared" si="0"/>
        <v>0</v>
      </c>
      <c r="K40" s="31" t="str">
        <f t="shared" si="1"/>
        <v>0</v>
      </c>
      <c r="L40" s="31"/>
      <c r="M40" s="8"/>
    </row>
    <row r="41" spans="1:13" s="4" customFormat="1" ht="18.95" customHeight="1" x14ac:dyDescent="0.2">
      <c r="A41" s="6">
        <v>34</v>
      </c>
      <c r="B41" s="6">
        <v>7658</v>
      </c>
      <c r="C41" s="44" t="s">
        <v>30</v>
      </c>
      <c r="D41" s="44" t="s">
        <v>144</v>
      </c>
      <c r="E41" s="44" t="s">
        <v>79</v>
      </c>
      <c r="F41" s="31"/>
      <c r="G41" s="31"/>
      <c r="H41" s="31"/>
      <c r="I41" s="31"/>
      <c r="J41" s="31">
        <f t="shared" si="0"/>
        <v>0</v>
      </c>
      <c r="K41" s="31" t="str">
        <f t="shared" si="1"/>
        <v>0</v>
      </c>
      <c r="L41" s="31"/>
      <c r="M41" s="8"/>
    </row>
    <row r="42" spans="1:13" s="4" customFormat="1" ht="18.95" customHeight="1" x14ac:dyDescent="0.2">
      <c r="A42" s="6">
        <v>35</v>
      </c>
      <c r="B42" s="6">
        <v>7659</v>
      </c>
      <c r="C42" s="44" t="s">
        <v>30</v>
      </c>
      <c r="D42" s="44" t="s">
        <v>145</v>
      </c>
      <c r="E42" s="44" t="s">
        <v>146</v>
      </c>
      <c r="F42" s="31"/>
      <c r="G42" s="31"/>
      <c r="H42" s="31"/>
      <c r="I42" s="31"/>
      <c r="J42" s="31">
        <f t="shared" si="0"/>
        <v>0</v>
      </c>
      <c r="K42" s="31" t="str">
        <f t="shared" si="1"/>
        <v>0</v>
      </c>
      <c r="L42" s="31"/>
      <c r="M42" s="8"/>
    </row>
    <row r="43" spans="1:13" s="4" customFormat="1" ht="18.95" customHeight="1" x14ac:dyDescent="0.2">
      <c r="A43" s="6">
        <v>36</v>
      </c>
      <c r="B43" s="6">
        <v>7660</v>
      </c>
      <c r="C43" s="44" t="s">
        <v>30</v>
      </c>
      <c r="D43" s="44" t="s">
        <v>147</v>
      </c>
      <c r="E43" s="44" t="s">
        <v>148</v>
      </c>
      <c r="F43" s="31"/>
      <c r="G43" s="31"/>
      <c r="H43" s="31"/>
      <c r="I43" s="31"/>
      <c r="J43" s="31">
        <f t="shared" si="0"/>
        <v>0</v>
      </c>
      <c r="K43" s="31" t="str">
        <f t="shared" si="1"/>
        <v>0</v>
      </c>
      <c r="L43" s="31"/>
      <c r="M43" s="8"/>
    </row>
    <row r="44" spans="1:13" s="4" customFormat="1" ht="18.95" customHeight="1" x14ac:dyDescent="0.2">
      <c r="A44" s="6">
        <v>37</v>
      </c>
      <c r="B44" s="6">
        <v>7661</v>
      </c>
      <c r="C44" s="44" t="s">
        <v>30</v>
      </c>
      <c r="D44" s="44" t="s">
        <v>149</v>
      </c>
      <c r="E44" s="44" t="s">
        <v>150</v>
      </c>
      <c r="F44" s="31"/>
      <c r="G44" s="31"/>
      <c r="H44" s="31"/>
      <c r="I44" s="31"/>
      <c r="J44" s="31">
        <f t="shared" si="0"/>
        <v>0</v>
      </c>
      <c r="K44" s="31" t="str">
        <f t="shared" si="1"/>
        <v>0</v>
      </c>
      <c r="L44" s="31"/>
      <c r="M44" s="8"/>
    </row>
    <row r="45" spans="1:13" s="4" customFormat="1" ht="18.95" customHeight="1" x14ac:dyDescent="0.2">
      <c r="A45" s="6">
        <v>38</v>
      </c>
      <c r="B45" s="6">
        <v>7662</v>
      </c>
      <c r="C45" s="44" t="s">
        <v>30</v>
      </c>
      <c r="D45" s="46" t="s">
        <v>151</v>
      </c>
      <c r="E45" s="46" t="s">
        <v>152</v>
      </c>
      <c r="F45" s="31"/>
      <c r="G45" s="31"/>
      <c r="H45" s="31"/>
      <c r="I45" s="31"/>
      <c r="J45" s="31">
        <f t="shared" si="0"/>
        <v>0</v>
      </c>
      <c r="K45" s="31" t="str">
        <f t="shared" si="1"/>
        <v>0</v>
      </c>
      <c r="L45" s="31"/>
      <c r="M45" s="8"/>
    </row>
    <row r="46" spans="1:13" s="4" customFormat="1" ht="18.95" customHeight="1" x14ac:dyDescent="0.2">
      <c r="A46" s="6">
        <v>39</v>
      </c>
      <c r="B46" s="6">
        <v>7663</v>
      </c>
      <c r="C46" s="44" t="s">
        <v>30</v>
      </c>
      <c r="D46" s="44" t="s">
        <v>153</v>
      </c>
      <c r="E46" s="44" t="s">
        <v>154</v>
      </c>
      <c r="F46" s="31"/>
      <c r="G46" s="31"/>
      <c r="H46" s="31"/>
      <c r="I46" s="31"/>
      <c r="J46" s="31">
        <f t="shared" si="0"/>
        <v>0</v>
      </c>
      <c r="K46" s="31" t="str">
        <f t="shared" si="1"/>
        <v>0</v>
      </c>
      <c r="L46" s="31"/>
      <c r="M46" s="8"/>
    </row>
    <row r="47" spans="1:13" s="4" customFormat="1" ht="18.95" customHeight="1" x14ac:dyDescent="0.2">
      <c r="A47" s="6">
        <v>40</v>
      </c>
      <c r="B47" s="6">
        <v>7664</v>
      </c>
      <c r="C47" s="44" t="s">
        <v>30</v>
      </c>
      <c r="D47" s="44" t="s">
        <v>155</v>
      </c>
      <c r="E47" s="44" t="s">
        <v>156</v>
      </c>
      <c r="F47" s="31"/>
      <c r="G47" s="31"/>
      <c r="H47" s="31"/>
      <c r="I47" s="31"/>
      <c r="J47" s="31">
        <f t="shared" si="0"/>
        <v>0</v>
      </c>
      <c r="K47" s="31" t="str">
        <f t="shared" si="1"/>
        <v>0</v>
      </c>
      <c r="L47" s="31"/>
      <c r="M47" s="8"/>
    </row>
    <row r="48" spans="1:13" s="4" customFormat="1" ht="18.95" customHeight="1" x14ac:dyDescent="0.2">
      <c r="A48" s="6">
        <v>41</v>
      </c>
      <c r="B48" s="6">
        <v>7665</v>
      </c>
      <c r="C48" s="44" t="s">
        <v>30</v>
      </c>
      <c r="D48" s="44" t="s">
        <v>157</v>
      </c>
      <c r="E48" s="44" t="s">
        <v>158</v>
      </c>
      <c r="F48" s="31"/>
      <c r="G48" s="31"/>
      <c r="H48" s="31"/>
      <c r="I48" s="31"/>
      <c r="J48" s="31">
        <f t="shared" si="0"/>
        <v>0</v>
      </c>
      <c r="K48" s="31" t="str">
        <f t="shared" si="1"/>
        <v>0</v>
      </c>
      <c r="L48" s="31"/>
      <c r="M48" s="8"/>
    </row>
    <row r="49" spans="1:13" s="4" customFormat="1" ht="18.95" customHeight="1" x14ac:dyDescent="0.2">
      <c r="A49" s="6">
        <v>42</v>
      </c>
      <c r="B49" s="6">
        <v>7666</v>
      </c>
      <c r="C49" s="44" t="s">
        <v>30</v>
      </c>
      <c r="D49" s="44" t="s">
        <v>159</v>
      </c>
      <c r="E49" s="44" t="s">
        <v>160</v>
      </c>
      <c r="F49" s="31"/>
      <c r="G49" s="31"/>
      <c r="H49" s="31"/>
      <c r="I49" s="31"/>
      <c r="J49" s="31">
        <f t="shared" si="0"/>
        <v>0</v>
      </c>
      <c r="K49" s="31" t="str">
        <f t="shared" si="1"/>
        <v>0</v>
      </c>
      <c r="L49" s="31"/>
      <c r="M49" s="8"/>
    </row>
    <row r="50" spans="1:13" s="4" customFormat="1" ht="18.95" customHeight="1" x14ac:dyDescent="0.2">
      <c r="A50" s="6">
        <v>43</v>
      </c>
      <c r="B50" s="6">
        <v>7667</v>
      </c>
      <c r="C50" s="44" t="s">
        <v>30</v>
      </c>
      <c r="D50" s="44" t="s">
        <v>161</v>
      </c>
      <c r="E50" s="44" t="s">
        <v>136</v>
      </c>
      <c r="F50" s="31"/>
      <c r="G50" s="31"/>
      <c r="H50" s="31"/>
      <c r="I50" s="31"/>
      <c r="J50" s="31">
        <f t="shared" si="0"/>
        <v>0</v>
      </c>
      <c r="K50" s="31" t="str">
        <f t="shared" si="1"/>
        <v>0</v>
      </c>
      <c r="L50" s="31"/>
      <c r="M50" s="8"/>
    </row>
    <row r="51" spans="1:13" s="4" customFormat="1" ht="18.95" customHeight="1" x14ac:dyDescent="0.2">
      <c r="A51" s="6">
        <v>44</v>
      </c>
      <c r="B51" s="6">
        <v>7668</v>
      </c>
      <c r="C51" s="44" t="s">
        <v>30</v>
      </c>
      <c r="D51" s="44" t="s">
        <v>162</v>
      </c>
      <c r="E51" s="44" t="s">
        <v>163</v>
      </c>
      <c r="F51" s="31"/>
      <c r="G51" s="31"/>
      <c r="H51" s="31"/>
      <c r="I51" s="31"/>
      <c r="J51" s="31">
        <f t="shared" si="0"/>
        <v>0</v>
      </c>
      <c r="K51" s="31" t="str">
        <f t="shared" si="1"/>
        <v>0</v>
      </c>
      <c r="L51" s="31"/>
      <c r="M51" s="8"/>
    </row>
    <row r="52" spans="1:13" s="4" customFormat="1" ht="18.95" customHeight="1" x14ac:dyDescent="0.2">
      <c r="A52" s="6">
        <v>45</v>
      </c>
      <c r="B52" s="6">
        <v>7669</v>
      </c>
      <c r="C52" s="44" t="s">
        <v>30</v>
      </c>
      <c r="D52" s="44" t="s">
        <v>42</v>
      </c>
      <c r="E52" s="44" t="s">
        <v>164</v>
      </c>
      <c r="F52" s="31"/>
      <c r="G52" s="31"/>
      <c r="H52" s="31"/>
      <c r="I52" s="31"/>
      <c r="J52" s="31">
        <f t="shared" si="0"/>
        <v>0</v>
      </c>
      <c r="K52" s="31" t="str">
        <f t="shared" si="1"/>
        <v>0</v>
      </c>
      <c r="L52" s="31"/>
      <c r="M52" s="8"/>
    </row>
    <row r="53" spans="1:13" s="4" customFormat="1" ht="18.95" customHeight="1" x14ac:dyDescent="0.2">
      <c r="A53" s="6">
        <v>46</v>
      </c>
      <c r="B53" s="6">
        <v>7670</v>
      </c>
      <c r="C53" s="44" t="s">
        <v>30</v>
      </c>
      <c r="D53" s="44" t="s">
        <v>165</v>
      </c>
      <c r="E53" s="44" t="s">
        <v>166</v>
      </c>
      <c r="F53" s="31"/>
      <c r="G53" s="31"/>
      <c r="H53" s="31"/>
      <c r="I53" s="31"/>
      <c r="J53" s="31">
        <f t="shared" si="0"/>
        <v>0</v>
      </c>
      <c r="K53" s="31" t="str">
        <f t="shared" si="1"/>
        <v>0</v>
      </c>
      <c r="L53" s="31"/>
      <c r="M53" s="8"/>
    </row>
    <row r="54" spans="1:13" x14ac:dyDescent="0.55000000000000004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3" x14ac:dyDescent="0.55000000000000004">
      <c r="B55" s="9"/>
      <c r="C55" s="9"/>
      <c r="D55" s="98" t="s">
        <v>63</v>
      </c>
      <c r="E55" s="105"/>
      <c r="F55" s="105"/>
      <c r="G55" s="105"/>
      <c r="H55" s="23" t="s">
        <v>68</v>
      </c>
      <c r="I55" s="112"/>
      <c r="J55" s="112"/>
      <c r="K55" s="112"/>
      <c r="L55" s="25" t="s">
        <v>69</v>
      </c>
      <c r="M55" s="24"/>
    </row>
    <row r="56" spans="1:13" x14ac:dyDescent="0.55000000000000004">
      <c r="B56" s="9"/>
      <c r="C56" s="9"/>
      <c r="D56" s="15" t="s">
        <v>64</v>
      </c>
      <c r="E56" s="17" t="s">
        <v>65</v>
      </c>
      <c r="F56" s="105" t="s">
        <v>66</v>
      </c>
      <c r="G56" s="105"/>
      <c r="H56" s="9"/>
      <c r="I56" s="113" t="s">
        <v>70</v>
      </c>
      <c r="J56" s="113"/>
      <c r="K56" s="113"/>
      <c r="L56" s="12"/>
      <c r="M56" s="9"/>
    </row>
    <row r="57" spans="1:13" x14ac:dyDescent="0.55000000000000004">
      <c r="B57" s="9"/>
      <c r="C57" s="9"/>
      <c r="D57" s="30">
        <v>4</v>
      </c>
      <c r="E57" s="14">
        <f>COUNTIF(K8:K53,"4")</f>
        <v>0</v>
      </c>
      <c r="F57" s="97">
        <f>(E57*100)/E66</f>
        <v>0</v>
      </c>
      <c r="G57" s="97"/>
      <c r="H57" s="9"/>
      <c r="I57" s="111" t="s">
        <v>71</v>
      </c>
      <c r="J57" s="111"/>
      <c r="K57" s="111"/>
      <c r="L57" s="12"/>
      <c r="M57" s="9"/>
    </row>
    <row r="58" spans="1:13" x14ac:dyDescent="0.55000000000000004">
      <c r="B58" s="9"/>
      <c r="C58" s="9"/>
      <c r="D58" s="14">
        <v>3.5</v>
      </c>
      <c r="E58" s="14">
        <f>COUNTIF(K8:K53,"3.5")</f>
        <v>0</v>
      </c>
      <c r="F58" s="97">
        <f>(E58*100)/E66</f>
        <v>0</v>
      </c>
      <c r="G58" s="97"/>
      <c r="H58" s="22"/>
      <c r="I58" s="114"/>
      <c r="J58" s="114"/>
      <c r="K58" s="114"/>
      <c r="L58" s="26"/>
      <c r="M58" s="9"/>
    </row>
    <row r="59" spans="1:13" x14ac:dyDescent="0.55000000000000004">
      <c r="B59" s="9"/>
      <c r="C59" s="9"/>
      <c r="D59" s="14">
        <v>3</v>
      </c>
      <c r="E59" s="14">
        <f>COUNTIF(K8:K53,"3")</f>
        <v>0</v>
      </c>
      <c r="F59" s="97">
        <f>(E59*100)/E66</f>
        <v>0</v>
      </c>
      <c r="G59" s="97"/>
      <c r="H59" s="23" t="s">
        <v>68</v>
      </c>
      <c r="I59" s="111"/>
      <c r="J59" s="111"/>
      <c r="K59" s="111"/>
      <c r="L59" s="12"/>
      <c r="M59" s="9"/>
    </row>
    <row r="60" spans="1:13" x14ac:dyDescent="0.55000000000000004">
      <c r="B60" s="9"/>
      <c r="C60" s="9"/>
      <c r="D60" s="14">
        <v>2.5</v>
      </c>
      <c r="E60" s="14">
        <f>COUNTIF(K8:K53,"2.5")</f>
        <v>0</v>
      </c>
      <c r="F60" s="97">
        <f>(E60*100)/E66</f>
        <v>0</v>
      </c>
      <c r="G60" s="97"/>
      <c r="H60" s="28"/>
      <c r="I60" s="113" t="s">
        <v>72</v>
      </c>
      <c r="J60" s="113"/>
      <c r="K60" s="113"/>
      <c r="L60" s="29"/>
      <c r="M60" s="28"/>
    </row>
    <row r="61" spans="1:13" x14ac:dyDescent="0.55000000000000004">
      <c r="B61" s="9"/>
      <c r="C61" s="9"/>
      <c r="D61" s="14">
        <v>2</v>
      </c>
      <c r="E61" s="14">
        <f>COUNTIF(K8:K53,"2")</f>
        <v>0</v>
      </c>
      <c r="F61" s="97">
        <f>(E61*100)/E66</f>
        <v>0</v>
      </c>
      <c r="G61" s="97"/>
      <c r="H61" s="109" t="s">
        <v>73</v>
      </c>
      <c r="I61" s="110"/>
      <c r="J61" s="110"/>
      <c r="K61" s="110"/>
      <c r="L61" s="110"/>
      <c r="M61" s="110"/>
    </row>
    <row r="62" spans="1:13" x14ac:dyDescent="0.55000000000000004">
      <c r="B62" s="9"/>
      <c r="C62" s="9"/>
      <c r="D62" s="14">
        <v>1.5</v>
      </c>
      <c r="E62" s="14">
        <f>COUNTIF(K8:K53,"1.5")</f>
        <v>0</v>
      </c>
      <c r="F62" s="97">
        <f>(E62*100)/E66</f>
        <v>0</v>
      </c>
      <c r="G62" s="97"/>
      <c r="H62" s="9"/>
      <c r="I62" s="9"/>
      <c r="J62" s="9"/>
      <c r="K62" s="9"/>
      <c r="L62" s="9"/>
      <c r="M62" s="9"/>
    </row>
    <row r="63" spans="1:13" x14ac:dyDescent="0.55000000000000004">
      <c r="B63" s="9"/>
      <c r="C63" s="9"/>
      <c r="D63" s="14">
        <v>1</v>
      </c>
      <c r="E63" s="14">
        <f>COUNTIF(L8:L53,"1")</f>
        <v>0</v>
      </c>
      <c r="F63" s="97">
        <f>(E63*100)/E66</f>
        <v>0</v>
      </c>
      <c r="G63" s="97"/>
      <c r="H63" s="23" t="s">
        <v>68</v>
      </c>
      <c r="I63" s="111"/>
      <c r="J63" s="111"/>
      <c r="K63" s="111"/>
      <c r="L63" s="12"/>
      <c r="M63" s="9"/>
    </row>
    <row r="64" spans="1:13" x14ac:dyDescent="0.55000000000000004">
      <c r="B64" s="9"/>
      <c r="C64" s="9"/>
      <c r="D64" s="14">
        <v>0</v>
      </c>
      <c r="E64" s="14">
        <f>COUNTIF(K8:K53,"0")</f>
        <v>46</v>
      </c>
      <c r="F64" s="97">
        <f>(E64*100)/E66</f>
        <v>100</v>
      </c>
      <c r="G64" s="97"/>
      <c r="H64" s="9"/>
      <c r="I64" s="111" t="s">
        <v>74</v>
      </c>
      <c r="J64" s="111"/>
      <c r="K64" s="111"/>
      <c r="L64" s="12"/>
      <c r="M64" s="9"/>
    </row>
    <row r="65" spans="2:13" x14ac:dyDescent="0.55000000000000004">
      <c r="B65" s="9"/>
      <c r="C65" s="9"/>
      <c r="D65" s="14" t="s">
        <v>67</v>
      </c>
      <c r="E65" s="14">
        <f>COUNTIF(K8:K53,"ร")</f>
        <v>0</v>
      </c>
      <c r="F65" s="97">
        <f>(E65*100)/E66</f>
        <v>0</v>
      </c>
      <c r="G65" s="97"/>
      <c r="H65" s="9"/>
      <c r="I65" s="111" t="s">
        <v>75</v>
      </c>
      <c r="J65" s="111"/>
      <c r="K65" s="111"/>
      <c r="L65" s="12"/>
      <c r="M65" s="9"/>
    </row>
    <row r="66" spans="2:13" x14ac:dyDescent="0.55000000000000004">
      <c r="D66" s="88" t="s">
        <v>62</v>
      </c>
      <c r="E66" s="88">
        <f>SUM(E58:E65)</f>
        <v>46</v>
      </c>
      <c r="F66" s="107">
        <f>SUM(F57:F65)</f>
        <v>100</v>
      </c>
      <c r="G66" s="108"/>
    </row>
  </sheetData>
  <mergeCells count="33">
    <mergeCell ref="I63:K63"/>
    <mergeCell ref="I64:K64"/>
    <mergeCell ref="A1:L1"/>
    <mergeCell ref="A2:L2"/>
    <mergeCell ref="A3:L3"/>
    <mergeCell ref="A4:A7"/>
    <mergeCell ref="C4:E7"/>
    <mergeCell ref="F4:J4"/>
    <mergeCell ref="K4:K7"/>
    <mergeCell ref="L4:L7"/>
    <mergeCell ref="G5:G6"/>
    <mergeCell ref="I5:I6"/>
    <mergeCell ref="J5:J6"/>
    <mergeCell ref="D55:G55"/>
    <mergeCell ref="F56:G56"/>
    <mergeCell ref="F57:G57"/>
    <mergeCell ref="F58:G58"/>
    <mergeCell ref="F66:G66"/>
    <mergeCell ref="I65:K65"/>
    <mergeCell ref="I55:K55"/>
    <mergeCell ref="I56:K56"/>
    <mergeCell ref="I57:K57"/>
    <mergeCell ref="I58:K58"/>
    <mergeCell ref="I59:K59"/>
    <mergeCell ref="F65:G65"/>
    <mergeCell ref="F59:G59"/>
    <mergeCell ref="F60:G60"/>
    <mergeCell ref="F61:G61"/>
    <mergeCell ref="F62:G62"/>
    <mergeCell ref="F63:G63"/>
    <mergeCell ref="F64:G64"/>
    <mergeCell ref="I60:K60"/>
    <mergeCell ref="H61:M61"/>
  </mergeCells>
  <pageMargins left="1.299212598425197" right="0.5118110236220472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opLeftCell="A2" zoomScaleNormal="100" zoomScaleSheetLayoutView="90" workbookViewId="0">
      <selection activeCell="L4" sqref="L4:L7"/>
    </sheetView>
  </sheetViews>
  <sheetFormatPr defaultRowHeight="18" customHeight="1" x14ac:dyDescent="0.2"/>
  <cols>
    <col min="1" max="1" width="4.875" style="8" customWidth="1"/>
    <col min="2" max="2" width="7.875" style="8" customWidth="1"/>
    <col min="3" max="3" width="4.375" style="8" customWidth="1"/>
    <col min="4" max="4" width="9" style="8"/>
    <col min="5" max="5" width="10.25" style="8" customWidth="1"/>
    <col min="6" max="6" width="8.125" style="8" customWidth="1"/>
    <col min="7" max="9" width="7.5" style="8" customWidth="1"/>
    <col min="10" max="10" width="7.375" style="8" customWidth="1"/>
    <col min="11" max="11" width="9" style="8"/>
    <col min="12" max="12" width="18" style="8" customWidth="1"/>
    <col min="13" max="16384" width="9" style="8"/>
  </cols>
  <sheetData>
    <row r="1" spans="1:12" ht="18" customHeight="1" x14ac:dyDescent="0.2">
      <c r="A1" s="92" t="s">
        <v>76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ht="18" customHeight="1" x14ac:dyDescent="0.2">
      <c r="A2" s="92" t="s">
        <v>241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18" customHeight="1" x14ac:dyDescent="0.2">
      <c r="A3" s="93" t="s">
        <v>84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ht="18" customHeight="1" x14ac:dyDescent="0.2">
      <c r="A4" s="98" t="s">
        <v>53</v>
      </c>
      <c r="B4" s="32"/>
      <c r="C4" s="119" t="s">
        <v>56</v>
      </c>
      <c r="D4" s="120"/>
      <c r="E4" s="121"/>
      <c r="F4" s="126" t="s">
        <v>57</v>
      </c>
      <c r="G4" s="127"/>
      <c r="H4" s="127"/>
      <c r="I4" s="127"/>
      <c r="J4" s="128"/>
      <c r="K4" s="98" t="s">
        <v>64</v>
      </c>
      <c r="L4" s="98" t="s">
        <v>413</v>
      </c>
    </row>
    <row r="5" spans="1:12" ht="18" customHeight="1" x14ac:dyDescent="0.2">
      <c r="A5" s="100"/>
      <c r="B5" s="19" t="s">
        <v>54</v>
      </c>
      <c r="C5" s="122"/>
      <c r="D5" s="92"/>
      <c r="E5" s="123"/>
      <c r="F5" s="20" t="s">
        <v>60</v>
      </c>
      <c r="G5" s="98" t="s">
        <v>58</v>
      </c>
      <c r="H5" s="20" t="s">
        <v>59</v>
      </c>
      <c r="I5" s="98" t="s">
        <v>61</v>
      </c>
      <c r="J5" s="98" t="s">
        <v>62</v>
      </c>
      <c r="K5" s="100"/>
      <c r="L5" s="100"/>
    </row>
    <row r="6" spans="1:12" ht="18" customHeight="1" x14ac:dyDescent="0.2">
      <c r="A6" s="100"/>
      <c r="B6" s="19" t="s">
        <v>55</v>
      </c>
      <c r="C6" s="122"/>
      <c r="D6" s="92"/>
      <c r="E6" s="123"/>
      <c r="F6" s="21" t="s">
        <v>58</v>
      </c>
      <c r="G6" s="99"/>
      <c r="H6" s="21" t="s">
        <v>58</v>
      </c>
      <c r="I6" s="99"/>
      <c r="J6" s="99"/>
      <c r="K6" s="100"/>
      <c r="L6" s="100"/>
    </row>
    <row r="7" spans="1:12" ht="18" customHeight="1" x14ac:dyDescent="0.2">
      <c r="A7" s="99"/>
      <c r="B7" s="21"/>
      <c r="C7" s="124"/>
      <c r="D7" s="93"/>
      <c r="E7" s="125"/>
      <c r="F7" s="16">
        <v>30</v>
      </c>
      <c r="G7" s="16">
        <v>20</v>
      </c>
      <c r="H7" s="16">
        <v>20</v>
      </c>
      <c r="I7" s="16">
        <v>30</v>
      </c>
      <c r="J7" s="16">
        <v>100</v>
      </c>
      <c r="K7" s="99"/>
      <c r="L7" s="99"/>
    </row>
    <row r="8" spans="1:12" ht="18" customHeight="1" x14ac:dyDescent="0.2">
      <c r="A8" s="31">
        <v>1</v>
      </c>
      <c r="B8" s="6">
        <v>7671</v>
      </c>
      <c r="C8" s="56" t="s">
        <v>14</v>
      </c>
      <c r="D8" s="57" t="s">
        <v>168</v>
      </c>
      <c r="E8" s="58" t="s">
        <v>169</v>
      </c>
      <c r="F8" s="31"/>
      <c r="G8" s="31"/>
      <c r="H8" s="31"/>
      <c r="I8" s="31"/>
      <c r="J8" s="31">
        <f>SUM(F8:I8)</f>
        <v>0</v>
      </c>
      <c r="K8" s="31" t="str">
        <f>IF(J8&gt;=80,"4",IF(J8&gt;=75,"3.5",IF(J8&gt;=70,"3", IF(J8&gt;=65,"2.5", IF(J8&gt;=60,"2", IF(J8&gt;=55,"1.5", IF(J8&gt;=50,"1", IF(J8&lt;=49,"0"))))))))</f>
        <v>0</v>
      </c>
      <c r="L8" s="31"/>
    </row>
    <row r="9" spans="1:12" ht="18" customHeight="1" x14ac:dyDescent="0.2">
      <c r="A9" s="31">
        <v>2</v>
      </c>
      <c r="B9" s="6">
        <v>7672</v>
      </c>
      <c r="C9" s="59" t="s">
        <v>14</v>
      </c>
      <c r="D9" s="60" t="s">
        <v>170</v>
      </c>
      <c r="E9" s="61" t="s">
        <v>171</v>
      </c>
      <c r="F9" s="31"/>
      <c r="G9" s="31"/>
      <c r="H9" s="31"/>
      <c r="I9" s="31"/>
      <c r="J9" s="31">
        <f t="shared" ref="J9:J53" si="0">SUM(F9:I9)</f>
        <v>0</v>
      </c>
      <c r="K9" s="31" t="str">
        <f t="shared" ref="K9:K53" si="1">IF(J9&gt;=80,"4",IF(J9&gt;=75,"3.5",IF(J9&gt;=70,"3", IF(J9&gt;=65,"2.5", IF(J9&gt;=60,"2", IF(J9&gt;=55,"1.5", IF(J9&gt;=50,"1", IF(J9&lt;=49,"0"))))))))</f>
        <v>0</v>
      </c>
      <c r="L9" s="31"/>
    </row>
    <row r="10" spans="1:12" ht="18" customHeight="1" x14ac:dyDescent="0.2">
      <c r="A10" s="31">
        <v>3</v>
      </c>
      <c r="B10" s="6">
        <v>7673</v>
      </c>
      <c r="C10" s="59" t="s">
        <v>14</v>
      </c>
      <c r="D10" s="60" t="s">
        <v>172</v>
      </c>
      <c r="E10" s="61" t="s">
        <v>173</v>
      </c>
      <c r="F10" s="31"/>
      <c r="G10" s="31"/>
      <c r="H10" s="31"/>
      <c r="I10" s="31"/>
      <c r="J10" s="31">
        <f t="shared" si="0"/>
        <v>0</v>
      </c>
      <c r="K10" s="31" t="str">
        <f t="shared" si="1"/>
        <v>0</v>
      </c>
      <c r="L10" s="31"/>
    </row>
    <row r="11" spans="1:12" ht="18" customHeight="1" x14ac:dyDescent="0.2">
      <c r="A11" s="31">
        <v>4</v>
      </c>
      <c r="B11" s="6">
        <v>7674</v>
      </c>
      <c r="C11" s="59" t="s">
        <v>14</v>
      </c>
      <c r="D11" s="60" t="s">
        <v>174</v>
      </c>
      <c r="E11" s="61" t="s">
        <v>175</v>
      </c>
      <c r="F11" s="31"/>
      <c r="G11" s="31"/>
      <c r="H11" s="31"/>
      <c r="I11" s="31"/>
      <c r="J11" s="31">
        <f t="shared" si="0"/>
        <v>0</v>
      </c>
      <c r="K11" s="31" t="str">
        <f t="shared" si="1"/>
        <v>0</v>
      </c>
      <c r="L11" s="31"/>
    </row>
    <row r="12" spans="1:12" ht="18" customHeight="1" x14ac:dyDescent="0.2">
      <c r="A12" s="31">
        <v>5</v>
      </c>
      <c r="B12" s="6">
        <v>7675</v>
      </c>
      <c r="C12" s="59" t="s">
        <v>14</v>
      </c>
      <c r="D12" s="60" t="s">
        <v>176</v>
      </c>
      <c r="E12" s="61" t="s">
        <v>177</v>
      </c>
      <c r="F12" s="31"/>
      <c r="G12" s="31"/>
      <c r="H12" s="31"/>
      <c r="I12" s="31"/>
      <c r="J12" s="31">
        <f t="shared" si="0"/>
        <v>0</v>
      </c>
      <c r="K12" s="31" t="str">
        <f t="shared" si="1"/>
        <v>0</v>
      </c>
      <c r="L12" s="31"/>
    </row>
    <row r="13" spans="1:12" ht="18" customHeight="1" x14ac:dyDescent="0.2">
      <c r="A13" s="31">
        <v>6</v>
      </c>
      <c r="B13" s="6">
        <v>7676</v>
      </c>
      <c r="C13" s="59" t="s">
        <v>14</v>
      </c>
      <c r="D13" s="60" t="s">
        <v>178</v>
      </c>
      <c r="E13" s="61" t="s">
        <v>109</v>
      </c>
      <c r="F13" s="31"/>
      <c r="G13" s="31"/>
      <c r="H13" s="31"/>
      <c r="I13" s="31"/>
      <c r="J13" s="31">
        <f t="shared" si="0"/>
        <v>0</v>
      </c>
      <c r="K13" s="31" t="str">
        <f t="shared" si="1"/>
        <v>0</v>
      </c>
      <c r="L13" s="31"/>
    </row>
    <row r="14" spans="1:12" ht="18" customHeight="1" x14ac:dyDescent="0.2">
      <c r="A14" s="31">
        <v>7</v>
      </c>
      <c r="B14" s="6">
        <v>7677</v>
      </c>
      <c r="C14" s="59" t="s">
        <v>14</v>
      </c>
      <c r="D14" s="60" t="s">
        <v>179</v>
      </c>
      <c r="E14" s="61" t="s">
        <v>43</v>
      </c>
      <c r="F14" s="31"/>
      <c r="G14" s="31"/>
      <c r="H14" s="31"/>
      <c r="I14" s="31"/>
      <c r="J14" s="31">
        <f t="shared" si="0"/>
        <v>0</v>
      </c>
      <c r="K14" s="31" t="str">
        <f t="shared" si="1"/>
        <v>0</v>
      </c>
      <c r="L14" s="31"/>
    </row>
    <row r="15" spans="1:12" ht="18" customHeight="1" x14ac:dyDescent="0.2">
      <c r="A15" s="31">
        <v>8</v>
      </c>
      <c r="B15" s="6">
        <v>7678</v>
      </c>
      <c r="C15" s="59" t="s">
        <v>14</v>
      </c>
      <c r="D15" s="60" t="s">
        <v>180</v>
      </c>
      <c r="E15" s="61" t="s">
        <v>97</v>
      </c>
      <c r="F15" s="31"/>
      <c r="G15" s="31"/>
      <c r="H15" s="31"/>
      <c r="I15" s="31"/>
      <c r="J15" s="31">
        <f t="shared" si="0"/>
        <v>0</v>
      </c>
      <c r="K15" s="31" t="str">
        <f t="shared" si="1"/>
        <v>0</v>
      </c>
      <c r="L15" s="31"/>
    </row>
    <row r="16" spans="1:12" ht="18" customHeight="1" x14ac:dyDescent="0.2">
      <c r="A16" s="31">
        <v>9</v>
      </c>
      <c r="B16" s="6">
        <v>7679</v>
      </c>
      <c r="C16" s="59" t="s">
        <v>14</v>
      </c>
      <c r="D16" s="60" t="s">
        <v>181</v>
      </c>
      <c r="E16" s="61" t="s">
        <v>109</v>
      </c>
      <c r="F16" s="31"/>
      <c r="G16" s="31"/>
      <c r="H16" s="31"/>
      <c r="I16" s="31"/>
      <c r="J16" s="31">
        <f t="shared" si="0"/>
        <v>0</v>
      </c>
      <c r="K16" s="31" t="str">
        <f t="shared" si="1"/>
        <v>0</v>
      </c>
      <c r="L16" s="31"/>
    </row>
    <row r="17" spans="1:12" ht="18" customHeight="1" x14ac:dyDescent="0.2">
      <c r="A17" s="31">
        <v>10</v>
      </c>
      <c r="B17" s="6">
        <v>7680</v>
      </c>
      <c r="C17" s="59" t="s">
        <v>14</v>
      </c>
      <c r="D17" s="60" t="s">
        <v>182</v>
      </c>
      <c r="E17" s="61" t="s">
        <v>169</v>
      </c>
      <c r="F17" s="31"/>
      <c r="G17" s="31"/>
      <c r="H17" s="31"/>
      <c r="I17" s="31"/>
      <c r="J17" s="31">
        <f t="shared" si="0"/>
        <v>0</v>
      </c>
      <c r="K17" s="31" t="str">
        <f t="shared" si="1"/>
        <v>0</v>
      </c>
      <c r="L17" s="31"/>
    </row>
    <row r="18" spans="1:12" ht="18" customHeight="1" x14ac:dyDescent="0.2">
      <c r="A18" s="31">
        <v>11</v>
      </c>
      <c r="B18" s="6">
        <v>7681</v>
      </c>
      <c r="C18" s="59" t="s">
        <v>14</v>
      </c>
      <c r="D18" s="60" t="s">
        <v>183</v>
      </c>
      <c r="E18" s="61" t="s">
        <v>184</v>
      </c>
      <c r="F18" s="31"/>
      <c r="G18" s="31"/>
      <c r="H18" s="31"/>
      <c r="I18" s="31"/>
      <c r="J18" s="31">
        <f t="shared" si="0"/>
        <v>0</v>
      </c>
      <c r="K18" s="31" t="str">
        <f t="shared" si="1"/>
        <v>0</v>
      </c>
      <c r="L18" s="31"/>
    </row>
    <row r="19" spans="1:12" ht="18" customHeight="1" x14ac:dyDescent="0.2">
      <c r="A19" s="31">
        <v>12</v>
      </c>
      <c r="B19" s="6">
        <v>7682</v>
      </c>
      <c r="C19" s="59" t="s">
        <v>14</v>
      </c>
      <c r="D19" s="60" t="s">
        <v>185</v>
      </c>
      <c r="E19" s="61" t="s">
        <v>186</v>
      </c>
      <c r="F19" s="31"/>
      <c r="G19" s="31"/>
      <c r="H19" s="31"/>
      <c r="I19" s="31"/>
      <c r="J19" s="31">
        <f t="shared" si="0"/>
        <v>0</v>
      </c>
      <c r="K19" s="31" t="str">
        <f t="shared" si="1"/>
        <v>0</v>
      </c>
      <c r="L19" s="31"/>
    </row>
    <row r="20" spans="1:12" ht="18" customHeight="1" x14ac:dyDescent="0.2">
      <c r="A20" s="31">
        <v>13</v>
      </c>
      <c r="B20" s="6">
        <v>7683</v>
      </c>
      <c r="C20" s="59" t="s">
        <v>14</v>
      </c>
      <c r="D20" s="60" t="s">
        <v>185</v>
      </c>
      <c r="E20" s="61" t="s">
        <v>169</v>
      </c>
      <c r="F20" s="31"/>
      <c r="G20" s="31"/>
      <c r="H20" s="31"/>
      <c r="I20" s="31"/>
      <c r="J20" s="31">
        <f t="shared" si="0"/>
        <v>0</v>
      </c>
      <c r="K20" s="31" t="str">
        <f t="shared" si="1"/>
        <v>0</v>
      </c>
      <c r="L20" s="31"/>
    </row>
    <row r="21" spans="1:12" ht="18" customHeight="1" x14ac:dyDescent="0.2">
      <c r="A21" s="31">
        <v>14</v>
      </c>
      <c r="B21" s="6">
        <v>7684</v>
      </c>
      <c r="C21" s="59" t="s">
        <v>14</v>
      </c>
      <c r="D21" s="60" t="s">
        <v>187</v>
      </c>
      <c r="E21" s="61" t="s">
        <v>188</v>
      </c>
      <c r="F21" s="31"/>
      <c r="G21" s="31"/>
      <c r="H21" s="31"/>
      <c r="I21" s="31"/>
      <c r="J21" s="31">
        <f t="shared" si="0"/>
        <v>0</v>
      </c>
      <c r="K21" s="31" t="str">
        <f t="shared" si="1"/>
        <v>0</v>
      </c>
      <c r="L21" s="31"/>
    </row>
    <row r="22" spans="1:12" ht="18" customHeight="1" x14ac:dyDescent="0.2">
      <c r="A22" s="31">
        <v>15</v>
      </c>
      <c r="B22" s="6">
        <v>7685</v>
      </c>
      <c r="C22" s="59" t="s">
        <v>14</v>
      </c>
      <c r="D22" s="60" t="s">
        <v>189</v>
      </c>
      <c r="E22" s="61" t="s">
        <v>39</v>
      </c>
      <c r="F22" s="31"/>
      <c r="G22" s="31"/>
      <c r="H22" s="31"/>
      <c r="I22" s="31"/>
      <c r="J22" s="31">
        <f t="shared" si="0"/>
        <v>0</v>
      </c>
      <c r="K22" s="31" t="str">
        <f t="shared" si="1"/>
        <v>0</v>
      </c>
      <c r="L22" s="31"/>
    </row>
    <row r="23" spans="1:12" ht="18" customHeight="1" x14ac:dyDescent="0.2">
      <c r="A23" s="31">
        <v>16</v>
      </c>
      <c r="B23" s="6">
        <v>7686</v>
      </c>
      <c r="C23" s="59" t="s">
        <v>14</v>
      </c>
      <c r="D23" s="60" t="s">
        <v>190</v>
      </c>
      <c r="E23" s="61" t="s">
        <v>113</v>
      </c>
      <c r="F23" s="31"/>
      <c r="G23" s="31"/>
      <c r="H23" s="31"/>
      <c r="I23" s="31"/>
      <c r="J23" s="31">
        <f t="shared" si="0"/>
        <v>0</v>
      </c>
      <c r="K23" s="31" t="str">
        <f t="shared" si="1"/>
        <v>0</v>
      </c>
      <c r="L23" s="31"/>
    </row>
    <row r="24" spans="1:12" ht="18" customHeight="1" x14ac:dyDescent="0.2">
      <c r="A24" s="31">
        <v>17</v>
      </c>
      <c r="B24" s="6">
        <v>7687</v>
      </c>
      <c r="C24" s="59" t="s">
        <v>14</v>
      </c>
      <c r="D24" s="60" t="s">
        <v>191</v>
      </c>
      <c r="E24" s="61" t="s">
        <v>192</v>
      </c>
      <c r="F24" s="31"/>
      <c r="G24" s="31"/>
      <c r="H24" s="31"/>
      <c r="I24" s="31"/>
      <c r="J24" s="31">
        <f t="shared" si="0"/>
        <v>0</v>
      </c>
      <c r="K24" s="31" t="str">
        <f t="shared" si="1"/>
        <v>0</v>
      </c>
      <c r="L24" s="31"/>
    </row>
    <row r="25" spans="1:12" ht="18" customHeight="1" x14ac:dyDescent="0.2">
      <c r="A25" s="31">
        <v>18</v>
      </c>
      <c r="B25" s="6">
        <v>7688</v>
      </c>
      <c r="C25" s="59" t="s">
        <v>14</v>
      </c>
      <c r="D25" s="60" t="s">
        <v>193</v>
      </c>
      <c r="E25" s="61" t="s">
        <v>194</v>
      </c>
      <c r="F25" s="31"/>
      <c r="G25" s="31"/>
      <c r="H25" s="31"/>
      <c r="I25" s="31"/>
      <c r="J25" s="31">
        <f t="shared" si="0"/>
        <v>0</v>
      </c>
      <c r="K25" s="31" t="str">
        <f t="shared" si="1"/>
        <v>0</v>
      </c>
      <c r="L25" s="31"/>
    </row>
    <row r="26" spans="1:12" ht="18" customHeight="1" x14ac:dyDescent="0.2">
      <c r="A26" s="31">
        <v>19</v>
      </c>
      <c r="B26" s="6">
        <v>7689</v>
      </c>
      <c r="C26" s="59" t="s">
        <v>14</v>
      </c>
      <c r="D26" s="60" t="s">
        <v>195</v>
      </c>
      <c r="E26" s="61" t="s">
        <v>196</v>
      </c>
      <c r="F26" s="31"/>
      <c r="G26" s="31"/>
      <c r="H26" s="31"/>
      <c r="I26" s="31"/>
      <c r="J26" s="31">
        <f t="shared" si="0"/>
        <v>0</v>
      </c>
      <c r="K26" s="31" t="str">
        <f t="shared" si="1"/>
        <v>0</v>
      </c>
      <c r="L26" s="31"/>
    </row>
    <row r="27" spans="1:12" ht="18" customHeight="1" x14ac:dyDescent="0.2">
      <c r="A27" s="31">
        <v>20</v>
      </c>
      <c r="B27" s="6">
        <v>7690</v>
      </c>
      <c r="C27" s="59" t="s">
        <v>14</v>
      </c>
      <c r="D27" s="60" t="s">
        <v>197</v>
      </c>
      <c r="E27" s="61" t="s">
        <v>169</v>
      </c>
      <c r="F27" s="31"/>
      <c r="G27" s="31"/>
      <c r="H27" s="31"/>
      <c r="I27" s="31"/>
      <c r="J27" s="31">
        <f t="shared" si="0"/>
        <v>0</v>
      </c>
      <c r="K27" s="31" t="str">
        <f t="shared" si="1"/>
        <v>0</v>
      </c>
      <c r="L27" s="31"/>
    </row>
    <row r="28" spans="1:12" ht="18" customHeight="1" x14ac:dyDescent="0.2">
      <c r="A28" s="31">
        <v>21</v>
      </c>
      <c r="B28" s="6">
        <v>7691</v>
      </c>
      <c r="C28" s="59" t="s">
        <v>14</v>
      </c>
      <c r="D28" s="60" t="s">
        <v>198</v>
      </c>
      <c r="E28" s="61" t="s">
        <v>199</v>
      </c>
      <c r="F28" s="31"/>
      <c r="G28" s="31"/>
      <c r="H28" s="31"/>
      <c r="I28" s="31"/>
      <c r="J28" s="31">
        <f t="shared" si="0"/>
        <v>0</v>
      </c>
      <c r="K28" s="31" t="str">
        <f t="shared" si="1"/>
        <v>0</v>
      </c>
      <c r="L28" s="31"/>
    </row>
    <row r="29" spans="1:12" ht="18" customHeight="1" x14ac:dyDescent="0.2">
      <c r="A29" s="31">
        <v>22</v>
      </c>
      <c r="B29" s="6">
        <v>7692</v>
      </c>
      <c r="C29" s="59" t="s">
        <v>14</v>
      </c>
      <c r="D29" s="60" t="s">
        <v>200</v>
      </c>
      <c r="E29" s="61" t="s">
        <v>173</v>
      </c>
      <c r="F29" s="31"/>
      <c r="G29" s="31"/>
      <c r="H29" s="31"/>
      <c r="I29" s="31"/>
      <c r="J29" s="31">
        <f t="shared" si="0"/>
        <v>0</v>
      </c>
      <c r="K29" s="31" t="str">
        <f t="shared" si="1"/>
        <v>0</v>
      </c>
      <c r="L29" s="31"/>
    </row>
    <row r="30" spans="1:12" ht="18" customHeight="1" x14ac:dyDescent="0.2">
      <c r="A30" s="31">
        <v>23</v>
      </c>
      <c r="B30" s="6">
        <v>7693</v>
      </c>
      <c r="C30" s="59" t="s">
        <v>14</v>
      </c>
      <c r="D30" s="60" t="s">
        <v>201</v>
      </c>
      <c r="E30" s="61" t="s">
        <v>202</v>
      </c>
      <c r="F30" s="31"/>
      <c r="G30" s="31"/>
      <c r="H30" s="31"/>
      <c r="I30" s="31"/>
      <c r="J30" s="31">
        <f t="shared" si="0"/>
        <v>0</v>
      </c>
      <c r="K30" s="31" t="str">
        <f t="shared" si="1"/>
        <v>0</v>
      </c>
      <c r="L30" s="31"/>
    </row>
    <row r="31" spans="1:12" ht="18" customHeight="1" x14ac:dyDescent="0.2">
      <c r="A31" s="31">
        <v>24</v>
      </c>
      <c r="B31" s="6">
        <v>7694</v>
      </c>
      <c r="C31" s="59" t="s">
        <v>14</v>
      </c>
      <c r="D31" s="60" t="s">
        <v>106</v>
      </c>
      <c r="E31" s="61" t="s">
        <v>203</v>
      </c>
      <c r="F31" s="31"/>
      <c r="G31" s="31"/>
      <c r="H31" s="31"/>
      <c r="I31" s="31"/>
      <c r="J31" s="31">
        <f t="shared" si="0"/>
        <v>0</v>
      </c>
      <c r="K31" s="31" t="str">
        <f t="shared" si="1"/>
        <v>0</v>
      </c>
      <c r="L31" s="31"/>
    </row>
    <row r="32" spans="1:12" ht="18" customHeight="1" x14ac:dyDescent="0.2">
      <c r="A32" s="31">
        <v>25</v>
      </c>
      <c r="B32" s="6">
        <v>7695</v>
      </c>
      <c r="C32" s="59" t="s">
        <v>14</v>
      </c>
      <c r="D32" s="60" t="s">
        <v>204</v>
      </c>
      <c r="E32" s="61" t="s">
        <v>113</v>
      </c>
      <c r="F32" s="31"/>
      <c r="G32" s="31"/>
      <c r="H32" s="31"/>
      <c r="I32" s="31"/>
      <c r="J32" s="31">
        <f t="shared" si="0"/>
        <v>0</v>
      </c>
      <c r="K32" s="31" t="str">
        <f t="shared" si="1"/>
        <v>0</v>
      </c>
      <c r="L32" s="31"/>
    </row>
    <row r="33" spans="1:12" ht="18" customHeight="1" x14ac:dyDescent="0.2">
      <c r="A33" s="31">
        <v>26</v>
      </c>
      <c r="B33" s="6">
        <v>7696</v>
      </c>
      <c r="C33" s="59" t="s">
        <v>14</v>
      </c>
      <c r="D33" s="60" t="s">
        <v>205</v>
      </c>
      <c r="E33" s="61" t="s">
        <v>89</v>
      </c>
      <c r="F33" s="31"/>
      <c r="G33" s="31"/>
      <c r="H33" s="31"/>
      <c r="I33" s="31"/>
      <c r="J33" s="31">
        <f t="shared" si="0"/>
        <v>0</v>
      </c>
      <c r="K33" s="31" t="str">
        <f t="shared" si="1"/>
        <v>0</v>
      </c>
      <c r="L33" s="31"/>
    </row>
    <row r="34" spans="1:12" ht="18" customHeight="1" x14ac:dyDescent="0.2">
      <c r="A34" s="31">
        <v>27</v>
      </c>
      <c r="B34" s="6">
        <v>7697</v>
      </c>
      <c r="C34" s="59" t="s">
        <v>30</v>
      </c>
      <c r="D34" s="60" t="s">
        <v>206</v>
      </c>
      <c r="E34" s="61" t="s">
        <v>207</v>
      </c>
      <c r="F34" s="31"/>
      <c r="G34" s="31"/>
      <c r="H34" s="31"/>
      <c r="I34" s="31"/>
      <c r="J34" s="31">
        <f t="shared" si="0"/>
        <v>0</v>
      </c>
      <c r="K34" s="31" t="str">
        <f t="shared" si="1"/>
        <v>0</v>
      </c>
      <c r="L34" s="31"/>
    </row>
    <row r="35" spans="1:12" ht="18" customHeight="1" x14ac:dyDescent="0.2">
      <c r="A35" s="31">
        <v>28</v>
      </c>
      <c r="B35" s="6">
        <v>7698</v>
      </c>
      <c r="C35" s="59" t="s">
        <v>30</v>
      </c>
      <c r="D35" s="60" t="s">
        <v>208</v>
      </c>
      <c r="E35" s="61" t="s">
        <v>173</v>
      </c>
      <c r="F35" s="31"/>
      <c r="G35" s="31"/>
      <c r="H35" s="31"/>
      <c r="I35" s="31"/>
      <c r="J35" s="31">
        <f t="shared" si="0"/>
        <v>0</v>
      </c>
      <c r="K35" s="31" t="str">
        <f t="shared" si="1"/>
        <v>0</v>
      </c>
      <c r="L35" s="31"/>
    </row>
    <row r="36" spans="1:12" ht="18" customHeight="1" x14ac:dyDescent="0.2">
      <c r="A36" s="31">
        <v>29</v>
      </c>
      <c r="B36" s="6">
        <v>7699</v>
      </c>
      <c r="C36" s="59" t="s">
        <v>30</v>
      </c>
      <c r="D36" s="60" t="s">
        <v>209</v>
      </c>
      <c r="E36" s="61" t="s">
        <v>109</v>
      </c>
      <c r="F36" s="31"/>
      <c r="G36" s="31"/>
      <c r="H36" s="31"/>
      <c r="I36" s="31"/>
      <c r="J36" s="31">
        <f t="shared" si="0"/>
        <v>0</v>
      </c>
      <c r="K36" s="31" t="str">
        <f t="shared" si="1"/>
        <v>0</v>
      </c>
      <c r="L36" s="31"/>
    </row>
    <row r="37" spans="1:12" ht="18" customHeight="1" x14ac:dyDescent="0.2">
      <c r="A37" s="31">
        <v>30</v>
      </c>
      <c r="B37" s="6">
        <v>7700</v>
      </c>
      <c r="C37" s="59" t="s">
        <v>30</v>
      </c>
      <c r="D37" s="60" t="s">
        <v>210</v>
      </c>
      <c r="E37" s="61" t="s">
        <v>211</v>
      </c>
      <c r="F37" s="31"/>
      <c r="G37" s="31"/>
      <c r="H37" s="31"/>
      <c r="I37" s="31"/>
      <c r="J37" s="31">
        <f t="shared" si="0"/>
        <v>0</v>
      </c>
      <c r="K37" s="31" t="str">
        <f t="shared" si="1"/>
        <v>0</v>
      </c>
      <c r="L37" s="31"/>
    </row>
    <row r="38" spans="1:12" ht="18" customHeight="1" x14ac:dyDescent="0.2">
      <c r="A38" s="31">
        <v>31</v>
      </c>
      <c r="B38" s="6">
        <v>7701</v>
      </c>
      <c r="C38" s="59" t="s">
        <v>30</v>
      </c>
      <c r="D38" s="60" t="s">
        <v>212</v>
      </c>
      <c r="E38" s="61" t="s">
        <v>213</v>
      </c>
      <c r="F38" s="31"/>
      <c r="G38" s="31"/>
      <c r="H38" s="31"/>
      <c r="I38" s="31"/>
      <c r="J38" s="31">
        <f t="shared" si="0"/>
        <v>0</v>
      </c>
      <c r="K38" s="31" t="str">
        <f t="shared" si="1"/>
        <v>0</v>
      </c>
      <c r="L38" s="31"/>
    </row>
    <row r="39" spans="1:12" ht="18" customHeight="1" x14ac:dyDescent="0.2">
      <c r="A39" s="31">
        <v>32</v>
      </c>
      <c r="B39" s="6">
        <v>7702</v>
      </c>
      <c r="C39" s="59" t="s">
        <v>25</v>
      </c>
      <c r="D39" s="60" t="s">
        <v>214</v>
      </c>
      <c r="E39" s="61" t="s">
        <v>169</v>
      </c>
      <c r="F39" s="31"/>
      <c r="G39" s="31"/>
      <c r="H39" s="31"/>
      <c r="I39" s="31"/>
      <c r="J39" s="31">
        <f t="shared" si="0"/>
        <v>0</v>
      </c>
      <c r="K39" s="31" t="str">
        <f t="shared" si="1"/>
        <v>0</v>
      </c>
      <c r="L39" s="31"/>
    </row>
    <row r="40" spans="1:12" ht="18" customHeight="1" x14ac:dyDescent="0.2">
      <c r="A40" s="31">
        <v>33</v>
      </c>
      <c r="B40" s="6">
        <v>7703</v>
      </c>
      <c r="C40" s="59" t="s">
        <v>30</v>
      </c>
      <c r="D40" s="60" t="s">
        <v>215</v>
      </c>
      <c r="E40" s="61" t="s">
        <v>11</v>
      </c>
      <c r="F40" s="31"/>
      <c r="G40" s="31"/>
      <c r="H40" s="31"/>
      <c r="I40" s="31"/>
      <c r="J40" s="31">
        <f t="shared" si="0"/>
        <v>0</v>
      </c>
      <c r="K40" s="31" t="str">
        <f t="shared" si="1"/>
        <v>0</v>
      </c>
      <c r="L40" s="31"/>
    </row>
    <row r="41" spans="1:12" ht="18" customHeight="1" x14ac:dyDescent="0.2">
      <c r="A41" s="31">
        <v>34</v>
      </c>
      <c r="B41" s="6">
        <v>7704</v>
      </c>
      <c r="C41" s="59" t="s">
        <v>30</v>
      </c>
      <c r="D41" s="60" t="s">
        <v>216</v>
      </c>
      <c r="E41" s="61" t="s">
        <v>217</v>
      </c>
      <c r="F41" s="31"/>
      <c r="G41" s="31"/>
      <c r="H41" s="31"/>
      <c r="I41" s="31"/>
      <c r="J41" s="31">
        <f t="shared" si="0"/>
        <v>0</v>
      </c>
      <c r="K41" s="31" t="str">
        <f t="shared" si="1"/>
        <v>0</v>
      </c>
      <c r="L41" s="31"/>
    </row>
    <row r="42" spans="1:12" ht="18" customHeight="1" x14ac:dyDescent="0.2">
      <c r="A42" s="31">
        <v>35</v>
      </c>
      <c r="B42" s="6">
        <v>7705</v>
      </c>
      <c r="C42" s="59" t="s">
        <v>30</v>
      </c>
      <c r="D42" s="60" t="s">
        <v>218</v>
      </c>
      <c r="E42" s="61" t="s">
        <v>219</v>
      </c>
      <c r="F42" s="31"/>
      <c r="G42" s="31"/>
      <c r="H42" s="31"/>
      <c r="I42" s="31"/>
      <c r="J42" s="31">
        <f t="shared" si="0"/>
        <v>0</v>
      </c>
      <c r="K42" s="31" t="str">
        <f t="shared" si="1"/>
        <v>0</v>
      </c>
      <c r="L42" s="31"/>
    </row>
    <row r="43" spans="1:12" ht="18" customHeight="1" x14ac:dyDescent="0.2">
      <c r="A43" s="31">
        <v>36</v>
      </c>
      <c r="B43" s="6">
        <v>7706</v>
      </c>
      <c r="C43" s="59" t="s">
        <v>30</v>
      </c>
      <c r="D43" s="60" t="s">
        <v>130</v>
      </c>
      <c r="E43" s="61" t="s">
        <v>220</v>
      </c>
      <c r="F43" s="31"/>
      <c r="G43" s="31"/>
      <c r="H43" s="31"/>
      <c r="I43" s="31"/>
      <c r="J43" s="31">
        <f t="shared" si="0"/>
        <v>0</v>
      </c>
      <c r="K43" s="31" t="str">
        <f t="shared" si="1"/>
        <v>0</v>
      </c>
      <c r="L43" s="31"/>
    </row>
    <row r="44" spans="1:12" ht="18" customHeight="1" x14ac:dyDescent="0.2">
      <c r="A44" s="31">
        <v>37</v>
      </c>
      <c r="B44" s="6">
        <v>7707</v>
      </c>
      <c r="C44" s="59" t="s">
        <v>30</v>
      </c>
      <c r="D44" s="60" t="s">
        <v>221</v>
      </c>
      <c r="E44" s="61" t="s">
        <v>222</v>
      </c>
      <c r="F44" s="31"/>
      <c r="G44" s="31"/>
      <c r="H44" s="31"/>
      <c r="I44" s="31"/>
      <c r="J44" s="31">
        <f t="shared" si="0"/>
        <v>0</v>
      </c>
      <c r="K44" s="31" t="str">
        <f t="shared" si="1"/>
        <v>0</v>
      </c>
      <c r="L44" s="31"/>
    </row>
    <row r="45" spans="1:12" ht="18" customHeight="1" x14ac:dyDescent="0.2">
      <c r="A45" s="31">
        <v>38</v>
      </c>
      <c r="B45" s="6">
        <v>7708</v>
      </c>
      <c r="C45" s="59" t="s">
        <v>30</v>
      </c>
      <c r="D45" s="60" t="s">
        <v>223</v>
      </c>
      <c r="E45" s="61" t="s">
        <v>224</v>
      </c>
      <c r="F45" s="31"/>
      <c r="G45" s="31"/>
      <c r="H45" s="31"/>
      <c r="I45" s="31"/>
      <c r="J45" s="31">
        <f t="shared" si="0"/>
        <v>0</v>
      </c>
      <c r="K45" s="31" t="str">
        <f t="shared" si="1"/>
        <v>0</v>
      </c>
      <c r="L45" s="31"/>
    </row>
    <row r="46" spans="1:12" ht="18" customHeight="1" x14ac:dyDescent="0.2">
      <c r="A46" s="31">
        <v>39</v>
      </c>
      <c r="B46" s="6">
        <v>7709</v>
      </c>
      <c r="C46" s="59" t="s">
        <v>30</v>
      </c>
      <c r="D46" s="60" t="s">
        <v>225</v>
      </c>
      <c r="E46" s="61" t="s">
        <v>226</v>
      </c>
      <c r="F46" s="31"/>
      <c r="G46" s="31"/>
      <c r="H46" s="31"/>
      <c r="I46" s="31"/>
      <c r="J46" s="31">
        <f t="shared" si="0"/>
        <v>0</v>
      </c>
      <c r="K46" s="31" t="str">
        <f t="shared" si="1"/>
        <v>0</v>
      </c>
      <c r="L46" s="31"/>
    </row>
    <row r="47" spans="1:12" ht="18" customHeight="1" x14ac:dyDescent="0.2">
      <c r="A47" s="31">
        <v>40</v>
      </c>
      <c r="B47" s="6">
        <v>7710</v>
      </c>
      <c r="C47" s="59" t="s">
        <v>30</v>
      </c>
      <c r="D47" s="60" t="s">
        <v>227</v>
      </c>
      <c r="E47" s="61" t="s">
        <v>228</v>
      </c>
      <c r="F47" s="31"/>
      <c r="G47" s="31"/>
      <c r="H47" s="31"/>
      <c r="I47" s="31"/>
      <c r="J47" s="31">
        <f t="shared" si="0"/>
        <v>0</v>
      </c>
      <c r="K47" s="31" t="str">
        <f t="shared" si="1"/>
        <v>0</v>
      </c>
      <c r="L47" s="31"/>
    </row>
    <row r="48" spans="1:12" ht="18" customHeight="1" x14ac:dyDescent="0.2">
      <c r="A48" s="31">
        <v>41</v>
      </c>
      <c r="B48" s="6">
        <v>7711</v>
      </c>
      <c r="C48" s="59" t="s">
        <v>30</v>
      </c>
      <c r="D48" s="60" t="s">
        <v>229</v>
      </c>
      <c r="E48" s="61" t="s">
        <v>230</v>
      </c>
      <c r="F48" s="31"/>
      <c r="G48" s="31"/>
      <c r="H48" s="31"/>
      <c r="I48" s="31"/>
      <c r="J48" s="31">
        <f t="shared" si="0"/>
        <v>0</v>
      </c>
      <c r="K48" s="31" t="str">
        <f t="shared" si="1"/>
        <v>0</v>
      </c>
      <c r="L48" s="31"/>
    </row>
    <row r="49" spans="1:13" ht="18" customHeight="1" x14ac:dyDescent="0.2">
      <c r="A49" s="31">
        <v>42</v>
      </c>
      <c r="B49" s="6">
        <v>7712</v>
      </c>
      <c r="C49" s="59" t="s">
        <v>30</v>
      </c>
      <c r="D49" s="60" t="s">
        <v>231</v>
      </c>
      <c r="E49" s="61" t="s">
        <v>232</v>
      </c>
      <c r="F49" s="31"/>
      <c r="G49" s="31"/>
      <c r="H49" s="31"/>
      <c r="I49" s="31"/>
      <c r="J49" s="31">
        <f t="shared" si="0"/>
        <v>0</v>
      </c>
      <c r="K49" s="31" t="str">
        <f t="shared" si="1"/>
        <v>0</v>
      </c>
      <c r="L49" s="31"/>
    </row>
    <row r="50" spans="1:13" ht="18" customHeight="1" x14ac:dyDescent="0.2">
      <c r="A50" s="31">
        <v>43</v>
      </c>
      <c r="B50" s="6">
        <v>7713</v>
      </c>
      <c r="C50" s="59" t="s">
        <v>30</v>
      </c>
      <c r="D50" s="60" t="s">
        <v>233</v>
      </c>
      <c r="E50" s="61" t="s">
        <v>234</v>
      </c>
      <c r="F50" s="31"/>
      <c r="G50" s="31"/>
      <c r="H50" s="31"/>
      <c r="I50" s="31"/>
      <c r="J50" s="31">
        <f t="shared" si="0"/>
        <v>0</v>
      </c>
      <c r="K50" s="31" t="str">
        <f t="shared" si="1"/>
        <v>0</v>
      </c>
      <c r="L50" s="31"/>
    </row>
    <row r="51" spans="1:13" ht="18" customHeight="1" x14ac:dyDescent="0.2">
      <c r="A51" s="31">
        <v>44</v>
      </c>
      <c r="B51" s="6">
        <v>7714</v>
      </c>
      <c r="C51" s="59" t="s">
        <v>30</v>
      </c>
      <c r="D51" s="60" t="s">
        <v>235</v>
      </c>
      <c r="E51" s="61" t="s">
        <v>236</v>
      </c>
      <c r="F51" s="31"/>
      <c r="G51" s="31"/>
      <c r="H51" s="31"/>
      <c r="I51" s="31"/>
      <c r="J51" s="31">
        <f t="shared" si="0"/>
        <v>0</v>
      </c>
      <c r="K51" s="31" t="str">
        <f t="shared" si="1"/>
        <v>0</v>
      </c>
      <c r="L51" s="31"/>
    </row>
    <row r="52" spans="1:13" ht="18" customHeight="1" x14ac:dyDescent="0.2">
      <c r="A52" s="31">
        <v>45</v>
      </c>
      <c r="B52" s="6">
        <v>7715</v>
      </c>
      <c r="C52" s="59" t="s">
        <v>30</v>
      </c>
      <c r="D52" s="60" t="s">
        <v>237</v>
      </c>
      <c r="E52" s="61" t="s">
        <v>238</v>
      </c>
      <c r="F52" s="31"/>
      <c r="G52" s="31"/>
      <c r="H52" s="31"/>
      <c r="I52" s="31"/>
      <c r="J52" s="31">
        <f t="shared" si="0"/>
        <v>0</v>
      </c>
      <c r="K52" s="31" t="str">
        <f t="shared" si="1"/>
        <v>0</v>
      </c>
      <c r="L52" s="31"/>
    </row>
    <row r="53" spans="1:13" ht="18" customHeight="1" x14ac:dyDescent="0.2">
      <c r="A53" s="31">
        <v>46</v>
      </c>
      <c r="B53" s="6">
        <v>7716</v>
      </c>
      <c r="C53" s="59" t="s">
        <v>30</v>
      </c>
      <c r="D53" s="60" t="s">
        <v>239</v>
      </c>
      <c r="E53" s="61" t="s">
        <v>240</v>
      </c>
      <c r="F53" s="31"/>
      <c r="G53" s="31"/>
      <c r="H53" s="31"/>
      <c r="I53" s="31"/>
      <c r="J53" s="31">
        <f t="shared" si="0"/>
        <v>0</v>
      </c>
      <c r="K53" s="31" t="str">
        <f t="shared" si="1"/>
        <v>0</v>
      </c>
      <c r="L53" s="31"/>
    </row>
    <row r="55" spans="1:13" ht="18" customHeight="1" x14ac:dyDescent="0.55000000000000004">
      <c r="D55" s="98" t="s">
        <v>63</v>
      </c>
      <c r="E55" s="105"/>
      <c r="F55" s="105"/>
      <c r="G55" s="105"/>
      <c r="H55" s="23" t="s">
        <v>68</v>
      </c>
      <c r="I55" s="112"/>
      <c r="J55" s="112"/>
      <c r="K55" s="112"/>
      <c r="L55" s="25" t="s">
        <v>69</v>
      </c>
      <c r="M55" s="24"/>
    </row>
    <row r="56" spans="1:13" ht="18" customHeight="1" x14ac:dyDescent="0.55000000000000004">
      <c r="D56" s="15" t="s">
        <v>64</v>
      </c>
      <c r="E56" s="17" t="s">
        <v>65</v>
      </c>
      <c r="F56" s="105" t="s">
        <v>66</v>
      </c>
      <c r="G56" s="105"/>
      <c r="H56" s="9"/>
      <c r="I56" s="113" t="s">
        <v>70</v>
      </c>
      <c r="J56" s="113"/>
      <c r="K56" s="113"/>
      <c r="L56" s="12"/>
      <c r="M56" s="9"/>
    </row>
    <row r="57" spans="1:13" ht="18" customHeight="1" x14ac:dyDescent="0.55000000000000004">
      <c r="D57" s="30">
        <v>4</v>
      </c>
      <c r="E57" s="14">
        <f>COUNTIF(K8:K53,"4")</f>
        <v>0</v>
      </c>
      <c r="F57" s="97">
        <f>(E57*100)/E66</f>
        <v>0</v>
      </c>
      <c r="G57" s="97"/>
      <c r="H57" s="9"/>
      <c r="I57" s="111" t="s">
        <v>71</v>
      </c>
      <c r="J57" s="111"/>
      <c r="K57" s="111"/>
      <c r="L57" s="12"/>
      <c r="M57" s="9"/>
    </row>
    <row r="58" spans="1:13" ht="18" customHeight="1" x14ac:dyDescent="0.55000000000000004">
      <c r="D58" s="14">
        <v>3.5</v>
      </c>
      <c r="E58" s="14">
        <f>COUNTIF(K8:K53,"3.5")</f>
        <v>0</v>
      </c>
      <c r="F58" s="97">
        <f>(E58*100)/E66</f>
        <v>0</v>
      </c>
      <c r="G58" s="97"/>
      <c r="H58" s="22"/>
      <c r="I58" s="114"/>
      <c r="J58" s="114"/>
      <c r="K58" s="114"/>
      <c r="L58" s="26"/>
      <c r="M58" s="9"/>
    </row>
    <row r="59" spans="1:13" ht="18" customHeight="1" x14ac:dyDescent="0.55000000000000004">
      <c r="D59" s="14">
        <v>3</v>
      </c>
      <c r="E59" s="14">
        <f>COUNTIF(K8:K53,"3")</f>
        <v>0</v>
      </c>
      <c r="F59" s="97">
        <f>(E59*100)/E66</f>
        <v>0</v>
      </c>
      <c r="G59" s="97"/>
      <c r="H59" s="23" t="s">
        <v>68</v>
      </c>
      <c r="I59" s="111"/>
      <c r="J59" s="111"/>
      <c r="K59" s="111"/>
      <c r="L59" s="12"/>
      <c r="M59" s="9"/>
    </row>
    <row r="60" spans="1:13" ht="18" customHeight="1" x14ac:dyDescent="0.55000000000000004">
      <c r="D60" s="14">
        <v>2.5</v>
      </c>
      <c r="E60" s="14">
        <f>COUNTIF(K8:K53,"2.5")</f>
        <v>0</v>
      </c>
      <c r="F60" s="97">
        <f>(E60*100)/E66</f>
        <v>0</v>
      </c>
      <c r="G60" s="97"/>
      <c r="H60" s="28"/>
      <c r="I60" s="113" t="s">
        <v>72</v>
      </c>
      <c r="J60" s="113"/>
      <c r="K60" s="113"/>
      <c r="L60" s="29"/>
      <c r="M60" s="28"/>
    </row>
    <row r="61" spans="1:13" ht="18" customHeight="1" x14ac:dyDescent="0.55000000000000004">
      <c r="D61" s="14">
        <v>2</v>
      </c>
      <c r="E61" s="14">
        <f>COUNTIF(K8:K53,"2")</f>
        <v>0</v>
      </c>
      <c r="F61" s="97">
        <f>(E61*100)/E66</f>
        <v>0</v>
      </c>
      <c r="G61" s="97"/>
      <c r="H61" s="109" t="s">
        <v>73</v>
      </c>
      <c r="I61" s="110"/>
      <c r="J61" s="110"/>
      <c r="K61" s="110"/>
      <c r="L61" s="110"/>
      <c r="M61" s="110"/>
    </row>
    <row r="62" spans="1:13" ht="18" customHeight="1" x14ac:dyDescent="0.55000000000000004">
      <c r="D62" s="14">
        <v>1.5</v>
      </c>
      <c r="E62" s="14">
        <f>COUNTIF(K8:K53,"1.5")</f>
        <v>0</v>
      </c>
      <c r="F62" s="97">
        <f>(E62*100)/E66</f>
        <v>0</v>
      </c>
      <c r="G62" s="97"/>
      <c r="H62" s="9"/>
      <c r="I62" s="9"/>
      <c r="J62" s="9"/>
      <c r="K62" s="9"/>
      <c r="L62" s="9"/>
      <c r="M62" s="9"/>
    </row>
    <row r="63" spans="1:13" ht="18" customHeight="1" x14ac:dyDescent="0.55000000000000004">
      <c r="D63" s="14">
        <v>1</v>
      </c>
      <c r="E63" s="14">
        <f>COUNTIF(L8:L53,"1")</f>
        <v>0</v>
      </c>
      <c r="F63" s="97">
        <f>(E63*100)/E66</f>
        <v>0</v>
      </c>
      <c r="G63" s="97"/>
      <c r="H63" s="23" t="s">
        <v>68</v>
      </c>
      <c r="I63" s="111"/>
      <c r="J63" s="111"/>
      <c r="K63" s="111"/>
      <c r="L63" s="12"/>
      <c r="M63" s="9"/>
    </row>
    <row r="64" spans="1:13" ht="18" customHeight="1" x14ac:dyDescent="0.55000000000000004">
      <c r="D64" s="14">
        <v>0</v>
      </c>
      <c r="E64" s="14">
        <f>COUNTIF(K8:K53,"0")</f>
        <v>46</v>
      </c>
      <c r="F64" s="97">
        <f>(E64*100)/E66</f>
        <v>100</v>
      </c>
      <c r="G64" s="97"/>
      <c r="H64" s="9"/>
      <c r="I64" s="111" t="s">
        <v>74</v>
      </c>
      <c r="J64" s="111"/>
      <c r="K64" s="111"/>
      <c r="L64" s="12"/>
      <c r="M64" s="9"/>
    </row>
    <row r="65" spans="4:13" ht="18" customHeight="1" x14ac:dyDescent="0.55000000000000004">
      <c r="D65" s="14" t="s">
        <v>67</v>
      </c>
      <c r="E65" s="14">
        <f>COUNTIF(K8:K53,"ร")</f>
        <v>0</v>
      </c>
      <c r="F65" s="97">
        <f>(E65*100)/E66</f>
        <v>0</v>
      </c>
      <c r="G65" s="97"/>
      <c r="H65" s="9"/>
      <c r="I65" s="111" t="s">
        <v>75</v>
      </c>
      <c r="J65" s="111"/>
      <c r="K65" s="111"/>
      <c r="L65" s="12"/>
      <c r="M65" s="9"/>
    </row>
    <row r="66" spans="4:13" ht="18" customHeight="1" x14ac:dyDescent="0.2">
      <c r="D66" s="85" t="s">
        <v>62</v>
      </c>
      <c r="E66" s="82">
        <f>SUM(E57:E65)</f>
        <v>46</v>
      </c>
      <c r="F66" s="129">
        <f>SUM(F57:F65)</f>
        <v>100</v>
      </c>
      <c r="G66" s="130"/>
    </row>
  </sheetData>
  <mergeCells count="33">
    <mergeCell ref="J5:J6"/>
    <mergeCell ref="A1:L1"/>
    <mergeCell ref="A2:L2"/>
    <mergeCell ref="A3:L3"/>
    <mergeCell ref="A4:A7"/>
    <mergeCell ref="C4:E7"/>
    <mergeCell ref="F4:J4"/>
    <mergeCell ref="K4:K7"/>
    <mergeCell ref="L4:L7"/>
    <mergeCell ref="G5:G6"/>
    <mergeCell ref="I5:I6"/>
    <mergeCell ref="I55:K55"/>
    <mergeCell ref="I56:K56"/>
    <mergeCell ref="I57:K57"/>
    <mergeCell ref="I58:K58"/>
    <mergeCell ref="I59:K59"/>
    <mergeCell ref="D55:G55"/>
    <mergeCell ref="F56:G56"/>
    <mergeCell ref="F57:G57"/>
    <mergeCell ref="F58:G58"/>
    <mergeCell ref="F59:G59"/>
    <mergeCell ref="F66:G66"/>
    <mergeCell ref="I60:K60"/>
    <mergeCell ref="H61:M61"/>
    <mergeCell ref="I63:K63"/>
    <mergeCell ref="I64:K64"/>
    <mergeCell ref="F60:G60"/>
    <mergeCell ref="I65:K65"/>
    <mergeCell ref="F61:G61"/>
    <mergeCell ref="F62:G62"/>
    <mergeCell ref="F63:G63"/>
    <mergeCell ref="F64:G64"/>
    <mergeCell ref="F65:G65"/>
  </mergeCells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zoomScaleNormal="100" workbookViewId="0">
      <selection activeCell="L4" sqref="L4:L7"/>
    </sheetView>
  </sheetViews>
  <sheetFormatPr defaultRowHeight="18" customHeight="1" x14ac:dyDescent="0.55000000000000004"/>
  <cols>
    <col min="1" max="1" width="5" style="9" customWidth="1"/>
    <col min="2" max="2" width="6.875" style="9" customWidth="1"/>
    <col min="3" max="3" width="3.875" style="9" customWidth="1"/>
    <col min="4" max="11" width="9" style="9"/>
    <col min="12" max="12" width="18.125" style="9" customWidth="1"/>
    <col min="13" max="16384" width="9" style="9"/>
  </cols>
  <sheetData>
    <row r="1" spans="1:13" ht="18" customHeight="1" x14ac:dyDescent="0.55000000000000004">
      <c r="A1" s="92" t="s">
        <v>76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3" ht="18" customHeight="1" x14ac:dyDescent="0.55000000000000004">
      <c r="A2" s="92" t="s">
        <v>313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10"/>
    </row>
    <row r="3" spans="1:13" ht="18" customHeight="1" x14ac:dyDescent="0.55000000000000004">
      <c r="A3" s="93" t="s">
        <v>84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3" ht="18" customHeight="1" x14ac:dyDescent="0.55000000000000004">
      <c r="A4" s="105" t="s">
        <v>53</v>
      </c>
      <c r="B4" s="32"/>
      <c r="C4" s="119" t="s">
        <v>56</v>
      </c>
      <c r="D4" s="120"/>
      <c r="E4" s="121"/>
      <c r="F4" s="126" t="s">
        <v>57</v>
      </c>
      <c r="G4" s="127"/>
      <c r="H4" s="127"/>
      <c r="I4" s="127"/>
      <c r="J4" s="128"/>
      <c r="K4" s="98" t="s">
        <v>64</v>
      </c>
      <c r="L4" s="98" t="s">
        <v>413</v>
      </c>
    </row>
    <row r="5" spans="1:13" ht="18" customHeight="1" x14ac:dyDescent="0.55000000000000004">
      <c r="A5" s="105"/>
      <c r="B5" s="19" t="s">
        <v>54</v>
      </c>
      <c r="C5" s="122"/>
      <c r="D5" s="92"/>
      <c r="E5" s="123"/>
      <c r="F5" s="20" t="s">
        <v>60</v>
      </c>
      <c r="G5" s="98" t="s">
        <v>58</v>
      </c>
      <c r="H5" s="20" t="s">
        <v>59</v>
      </c>
      <c r="I5" s="98" t="s">
        <v>61</v>
      </c>
      <c r="J5" s="98" t="s">
        <v>62</v>
      </c>
      <c r="K5" s="100"/>
      <c r="L5" s="100"/>
    </row>
    <row r="6" spans="1:13" ht="18" customHeight="1" x14ac:dyDescent="0.55000000000000004">
      <c r="A6" s="105"/>
      <c r="B6" s="19" t="s">
        <v>55</v>
      </c>
      <c r="C6" s="122"/>
      <c r="D6" s="92"/>
      <c r="E6" s="123"/>
      <c r="F6" s="21" t="s">
        <v>58</v>
      </c>
      <c r="G6" s="99"/>
      <c r="H6" s="21" t="s">
        <v>58</v>
      </c>
      <c r="I6" s="99"/>
      <c r="J6" s="99"/>
      <c r="K6" s="100"/>
      <c r="L6" s="100"/>
    </row>
    <row r="7" spans="1:13" ht="18" customHeight="1" x14ac:dyDescent="0.55000000000000004">
      <c r="A7" s="105"/>
      <c r="B7" s="21"/>
      <c r="C7" s="124"/>
      <c r="D7" s="93"/>
      <c r="E7" s="125"/>
      <c r="F7" s="16">
        <v>30</v>
      </c>
      <c r="G7" s="16">
        <v>20</v>
      </c>
      <c r="H7" s="16">
        <v>20</v>
      </c>
      <c r="I7" s="16">
        <v>30</v>
      </c>
      <c r="J7" s="16">
        <v>100</v>
      </c>
      <c r="K7" s="99"/>
      <c r="L7" s="99"/>
    </row>
    <row r="8" spans="1:13" ht="18" customHeight="1" x14ac:dyDescent="0.55000000000000004">
      <c r="A8" s="7">
        <v>1</v>
      </c>
      <c r="B8" s="6">
        <v>7717</v>
      </c>
      <c r="C8" s="59" t="s">
        <v>14</v>
      </c>
      <c r="D8" s="60" t="s">
        <v>242</v>
      </c>
      <c r="E8" s="61" t="s">
        <v>243</v>
      </c>
      <c r="F8" s="31"/>
      <c r="G8" s="31"/>
      <c r="H8" s="31"/>
      <c r="I8" s="31"/>
      <c r="J8" s="31">
        <f>SUM(F8:I8)</f>
        <v>0</v>
      </c>
      <c r="K8" s="31" t="str">
        <f>IF(J8&gt;=80,"4",IF(J8&gt;=75,"3.5",IF(J8&gt;=70,"3", IF(J8&gt;=65,"2.5", IF(J8&gt;=60,"2", IF(J8&gt;=55,"1.5", IF(J8&gt;=50,"1", IF(J8&lt;=49,"0"))))))))</f>
        <v>0</v>
      </c>
      <c r="L8" s="31"/>
    </row>
    <row r="9" spans="1:13" ht="18" customHeight="1" x14ac:dyDescent="0.55000000000000004">
      <c r="A9" s="7">
        <v>2</v>
      </c>
      <c r="B9" s="6">
        <v>7718</v>
      </c>
      <c r="C9" s="59" t="s">
        <v>14</v>
      </c>
      <c r="D9" s="60" t="s">
        <v>244</v>
      </c>
      <c r="E9" s="61" t="s">
        <v>245</v>
      </c>
      <c r="F9" s="31"/>
      <c r="G9" s="31"/>
      <c r="H9" s="31"/>
      <c r="I9" s="31"/>
      <c r="J9" s="31">
        <f t="shared" ref="J9:J53" si="0">SUM(F9:I9)</f>
        <v>0</v>
      </c>
      <c r="K9" s="31" t="str">
        <f t="shared" ref="K9:K53" si="1">IF(J9&gt;=80,"4",IF(J9&gt;=75,"3.5",IF(J9&gt;=70,"3", IF(J9&gt;=65,"2.5", IF(J9&gt;=60,"2", IF(J9&gt;=55,"1.5", IF(J9&gt;=50,"1", IF(J9&lt;=49,"0"))))))))</f>
        <v>0</v>
      </c>
      <c r="L9" s="31"/>
    </row>
    <row r="10" spans="1:13" ht="18" customHeight="1" x14ac:dyDescent="0.55000000000000004">
      <c r="A10" s="7">
        <v>3</v>
      </c>
      <c r="B10" s="6">
        <v>7719</v>
      </c>
      <c r="C10" s="59" t="s">
        <v>14</v>
      </c>
      <c r="D10" s="60" t="s">
        <v>246</v>
      </c>
      <c r="E10" s="61" t="s">
        <v>247</v>
      </c>
      <c r="F10" s="31"/>
      <c r="G10" s="31"/>
      <c r="H10" s="31"/>
      <c r="I10" s="31"/>
      <c r="J10" s="31">
        <f t="shared" si="0"/>
        <v>0</v>
      </c>
      <c r="K10" s="31" t="str">
        <f t="shared" si="1"/>
        <v>0</v>
      </c>
      <c r="L10" s="31"/>
    </row>
    <row r="11" spans="1:13" ht="18" customHeight="1" x14ac:dyDescent="0.55000000000000004">
      <c r="A11" s="7">
        <v>4</v>
      </c>
      <c r="B11" s="6">
        <v>7721</v>
      </c>
      <c r="C11" s="59" t="s">
        <v>14</v>
      </c>
      <c r="D11" s="60" t="s">
        <v>248</v>
      </c>
      <c r="E11" s="61" t="s">
        <v>113</v>
      </c>
      <c r="F11" s="31"/>
      <c r="G11" s="31"/>
      <c r="H11" s="31"/>
      <c r="I11" s="31"/>
      <c r="J11" s="31">
        <f t="shared" si="0"/>
        <v>0</v>
      </c>
      <c r="K11" s="31" t="str">
        <f t="shared" si="1"/>
        <v>0</v>
      </c>
      <c r="L11" s="31"/>
    </row>
    <row r="12" spans="1:13" ht="18" customHeight="1" x14ac:dyDescent="0.55000000000000004">
      <c r="A12" s="7">
        <v>5</v>
      </c>
      <c r="B12" s="6">
        <v>7722</v>
      </c>
      <c r="C12" s="59" t="s">
        <v>14</v>
      </c>
      <c r="D12" s="60" t="s">
        <v>249</v>
      </c>
      <c r="E12" s="61" t="s">
        <v>109</v>
      </c>
      <c r="F12" s="31"/>
      <c r="G12" s="31"/>
      <c r="H12" s="31"/>
      <c r="I12" s="31"/>
      <c r="J12" s="31">
        <f t="shared" si="0"/>
        <v>0</v>
      </c>
      <c r="K12" s="31" t="str">
        <f t="shared" si="1"/>
        <v>0</v>
      </c>
      <c r="L12" s="31"/>
    </row>
    <row r="13" spans="1:13" ht="18" customHeight="1" x14ac:dyDescent="0.55000000000000004">
      <c r="A13" s="7">
        <v>6</v>
      </c>
      <c r="B13" s="6">
        <v>7723</v>
      </c>
      <c r="C13" s="59" t="s">
        <v>14</v>
      </c>
      <c r="D13" s="60" t="s">
        <v>250</v>
      </c>
      <c r="E13" s="61" t="s">
        <v>251</v>
      </c>
      <c r="F13" s="31"/>
      <c r="G13" s="31"/>
      <c r="H13" s="31"/>
      <c r="I13" s="31"/>
      <c r="J13" s="31">
        <f t="shared" si="0"/>
        <v>0</v>
      </c>
      <c r="K13" s="31" t="str">
        <f t="shared" si="1"/>
        <v>0</v>
      </c>
      <c r="L13" s="31"/>
    </row>
    <row r="14" spans="1:13" ht="18" customHeight="1" x14ac:dyDescent="0.55000000000000004">
      <c r="A14" s="7">
        <v>7</v>
      </c>
      <c r="B14" s="6">
        <v>7724</v>
      </c>
      <c r="C14" s="59" t="s">
        <v>14</v>
      </c>
      <c r="D14" s="60" t="s">
        <v>252</v>
      </c>
      <c r="E14" s="61" t="s">
        <v>109</v>
      </c>
      <c r="F14" s="31"/>
      <c r="G14" s="31"/>
      <c r="H14" s="31"/>
      <c r="I14" s="31"/>
      <c r="J14" s="31">
        <f t="shared" si="0"/>
        <v>0</v>
      </c>
      <c r="K14" s="31" t="str">
        <f t="shared" si="1"/>
        <v>0</v>
      </c>
      <c r="L14" s="31"/>
    </row>
    <row r="15" spans="1:13" ht="18" customHeight="1" x14ac:dyDescent="0.55000000000000004">
      <c r="A15" s="7">
        <v>8</v>
      </c>
      <c r="B15" s="6">
        <v>7725</v>
      </c>
      <c r="C15" s="59" t="s">
        <v>14</v>
      </c>
      <c r="D15" s="60" t="s">
        <v>253</v>
      </c>
      <c r="E15" s="61" t="s">
        <v>254</v>
      </c>
      <c r="F15" s="31"/>
      <c r="G15" s="31"/>
      <c r="H15" s="31"/>
      <c r="I15" s="31"/>
      <c r="J15" s="31">
        <f t="shared" si="0"/>
        <v>0</v>
      </c>
      <c r="K15" s="31" t="str">
        <f t="shared" si="1"/>
        <v>0</v>
      </c>
      <c r="L15" s="31"/>
    </row>
    <row r="16" spans="1:13" ht="18" customHeight="1" x14ac:dyDescent="0.55000000000000004">
      <c r="A16" s="7">
        <v>9</v>
      </c>
      <c r="B16" s="6">
        <v>7726</v>
      </c>
      <c r="C16" s="59" t="s">
        <v>14</v>
      </c>
      <c r="D16" s="60" t="s">
        <v>255</v>
      </c>
      <c r="E16" s="61" t="s">
        <v>79</v>
      </c>
      <c r="F16" s="31"/>
      <c r="G16" s="31"/>
      <c r="H16" s="31"/>
      <c r="I16" s="31"/>
      <c r="J16" s="31">
        <f t="shared" si="0"/>
        <v>0</v>
      </c>
      <c r="K16" s="31" t="str">
        <f t="shared" si="1"/>
        <v>0</v>
      </c>
      <c r="L16" s="31"/>
    </row>
    <row r="17" spans="1:12" ht="18" customHeight="1" x14ac:dyDescent="0.55000000000000004">
      <c r="A17" s="7">
        <v>10</v>
      </c>
      <c r="B17" s="6">
        <v>7727</v>
      </c>
      <c r="C17" s="59" t="s">
        <v>14</v>
      </c>
      <c r="D17" s="60" t="s">
        <v>256</v>
      </c>
      <c r="E17" s="61" t="s">
        <v>257</v>
      </c>
      <c r="F17" s="31"/>
      <c r="G17" s="31"/>
      <c r="H17" s="31"/>
      <c r="I17" s="31"/>
      <c r="J17" s="31">
        <f t="shared" si="0"/>
        <v>0</v>
      </c>
      <c r="K17" s="31" t="str">
        <f t="shared" si="1"/>
        <v>0</v>
      </c>
      <c r="L17" s="31"/>
    </row>
    <row r="18" spans="1:12" ht="18" customHeight="1" x14ac:dyDescent="0.55000000000000004">
      <c r="A18" s="7">
        <v>11</v>
      </c>
      <c r="B18" s="6">
        <v>7728</v>
      </c>
      <c r="C18" s="59" t="s">
        <v>14</v>
      </c>
      <c r="D18" s="60" t="s">
        <v>258</v>
      </c>
      <c r="E18" s="61" t="s">
        <v>259</v>
      </c>
      <c r="F18" s="31"/>
      <c r="G18" s="31"/>
      <c r="H18" s="31"/>
      <c r="I18" s="31"/>
      <c r="J18" s="31">
        <f t="shared" si="0"/>
        <v>0</v>
      </c>
      <c r="K18" s="31" t="str">
        <f t="shared" si="1"/>
        <v>0</v>
      </c>
      <c r="L18" s="31"/>
    </row>
    <row r="19" spans="1:12" ht="18" customHeight="1" x14ac:dyDescent="0.55000000000000004">
      <c r="A19" s="7">
        <v>12</v>
      </c>
      <c r="B19" s="6">
        <v>7729</v>
      </c>
      <c r="C19" s="62" t="s">
        <v>14</v>
      </c>
      <c r="D19" s="63" t="s">
        <v>260</v>
      </c>
      <c r="E19" s="64" t="s">
        <v>261</v>
      </c>
      <c r="F19" s="31"/>
      <c r="G19" s="31"/>
      <c r="H19" s="31"/>
      <c r="I19" s="31"/>
      <c r="J19" s="31">
        <f t="shared" si="0"/>
        <v>0</v>
      </c>
      <c r="K19" s="31" t="str">
        <f t="shared" si="1"/>
        <v>0</v>
      </c>
      <c r="L19" s="31"/>
    </row>
    <row r="20" spans="1:12" ht="18" customHeight="1" x14ac:dyDescent="0.55000000000000004">
      <c r="A20" s="7">
        <v>13</v>
      </c>
      <c r="B20" s="6">
        <v>7730</v>
      </c>
      <c r="C20" s="59" t="s">
        <v>14</v>
      </c>
      <c r="D20" s="60" t="s">
        <v>262</v>
      </c>
      <c r="E20" s="61" t="s">
        <v>160</v>
      </c>
      <c r="F20" s="31"/>
      <c r="G20" s="31"/>
      <c r="H20" s="31"/>
      <c r="I20" s="31"/>
      <c r="J20" s="31">
        <f t="shared" si="0"/>
        <v>0</v>
      </c>
      <c r="K20" s="31" t="str">
        <f t="shared" si="1"/>
        <v>0</v>
      </c>
      <c r="L20" s="31"/>
    </row>
    <row r="21" spans="1:12" ht="18" customHeight="1" x14ac:dyDescent="0.55000000000000004">
      <c r="A21" s="7">
        <v>14</v>
      </c>
      <c r="B21" s="6">
        <v>7731</v>
      </c>
      <c r="C21" s="59" t="s">
        <v>14</v>
      </c>
      <c r="D21" s="60" t="s">
        <v>263</v>
      </c>
      <c r="E21" s="61" t="s">
        <v>264</v>
      </c>
      <c r="F21" s="31"/>
      <c r="G21" s="31"/>
      <c r="H21" s="31"/>
      <c r="I21" s="31"/>
      <c r="J21" s="31">
        <f t="shared" si="0"/>
        <v>0</v>
      </c>
      <c r="K21" s="31" t="str">
        <f t="shared" si="1"/>
        <v>0</v>
      </c>
      <c r="L21" s="31"/>
    </row>
    <row r="22" spans="1:12" ht="18" customHeight="1" x14ac:dyDescent="0.55000000000000004">
      <c r="A22" s="7">
        <v>15</v>
      </c>
      <c r="B22" s="6">
        <v>7732</v>
      </c>
      <c r="C22" s="59" t="s">
        <v>14</v>
      </c>
      <c r="D22" s="60" t="s">
        <v>265</v>
      </c>
      <c r="E22" s="61" t="s">
        <v>169</v>
      </c>
      <c r="F22" s="31"/>
      <c r="G22" s="31"/>
      <c r="H22" s="31"/>
      <c r="I22" s="31"/>
      <c r="J22" s="31">
        <f t="shared" si="0"/>
        <v>0</v>
      </c>
      <c r="K22" s="31" t="str">
        <f t="shared" si="1"/>
        <v>0</v>
      </c>
      <c r="L22" s="31"/>
    </row>
    <row r="23" spans="1:12" ht="18" customHeight="1" x14ac:dyDescent="0.55000000000000004">
      <c r="A23" s="7">
        <v>16</v>
      </c>
      <c r="B23" s="6">
        <v>7733</v>
      </c>
      <c r="C23" s="59" t="s">
        <v>14</v>
      </c>
      <c r="D23" s="60" t="s">
        <v>266</v>
      </c>
      <c r="E23" s="61" t="s">
        <v>82</v>
      </c>
      <c r="F23" s="31"/>
      <c r="G23" s="31"/>
      <c r="H23" s="31"/>
      <c r="I23" s="31"/>
      <c r="J23" s="31">
        <f t="shared" si="0"/>
        <v>0</v>
      </c>
      <c r="K23" s="31" t="str">
        <f t="shared" si="1"/>
        <v>0</v>
      </c>
      <c r="L23" s="31"/>
    </row>
    <row r="24" spans="1:12" ht="18" customHeight="1" x14ac:dyDescent="0.55000000000000004">
      <c r="A24" s="7">
        <v>17</v>
      </c>
      <c r="B24" s="6">
        <v>7734</v>
      </c>
      <c r="C24" s="59" t="s">
        <v>14</v>
      </c>
      <c r="D24" s="60" t="s">
        <v>267</v>
      </c>
      <c r="E24" s="61" t="s">
        <v>109</v>
      </c>
      <c r="F24" s="31"/>
      <c r="G24" s="31"/>
      <c r="H24" s="31"/>
      <c r="I24" s="31"/>
      <c r="J24" s="31">
        <f t="shared" si="0"/>
        <v>0</v>
      </c>
      <c r="K24" s="31" t="str">
        <f t="shared" si="1"/>
        <v>0</v>
      </c>
      <c r="L24" s="31"/>
    </row>
    <row r="25" spans="1:12" ht="18" customHeight="1" x14ac:dyDescent="0.55000000000000004">
      <c r="A25" s="7">
        <v>18</v>
      </c>
      <c r="B25" s="6">
        <v>7735</v>
      </c>
      <c r="C25" s="59" t="s">
        <v>14</v>
      </c>
      <c r="D25" s="60" t="s">
        <v>268</v>
      </c>
      <c r="E25" s="61" t="s">
        <v>109</v>
      </c>
      <c r="F25" s="31"/>
      <c r="G25" s="31"/>
      <c r="H25" s="31"/>
      <c r="I25" s="31"/>
      <c r="J25" s="31">
        <f t="shared" si="0"/>
        <v>0</v>
      </c>
      <c r="K25" s="31" t="str">
        <f t="shared" si="1"/>
        <v>0</v>
      </c>
      <c r="L25" s="31"/>
    </row>
    <row r="26" spans="1:12" ht="18" customHeight="1" x14ac:dyDescent="0.55000000000000004">
      <c r="A26" s="7">
        <v>19</v>
      </c>
      <c r="B26" s="6">
        <v>7736</v>
      </c>
      <c r="C26" s="59" t="s">
        <v>14</v>
      </c>
      <c r="D26" s="60" t="s">
        <v>269</v>
      </c>
      <c r="E26" s="61" t="s">
        <v>270</v>
      </c>
      <c r="F26" s="31"/>
      <c r="G26" s="31"/>
      <c r="H26" s="31"/>
      <c r="I26" s="31"/>
      <c r="J26" s="31">
        <f t="shared" si="0"/>
        <v>0</v>
      </c>
      <c r="K26" s="31" t="str">
        <f t="shared" si="1"/>
        <v>0</v>
      </c>
      <c r="L26" s="31"/>
    </row>
    <row r="27" spans="1:12" ht="18" customHeight="1" x14ac:dyDescent="0.55000000000000004">
      <c r="A27" s="7">
        <v>20</v>
      </c>
      <c r="B27" s="6">
        <v>7737</v>
      </c>
      <c r="C27" s="59" t="s">
        <v>14</v>
      </c>
      <c r="D27" s="60" t="s">
        <v>271</v>
      </c>
      <c r="E27" s="61" t="s">
        <v>272</v>
      </c>
      <c r="F27" s="31"/>
      <c r="G27" s="31"/>
      <c r="H27" s="31"/>
      <c r="I27" s="31"/>
      <c r="J27" s="31">
        <f t="shared" si="0"/>
        <v>0</v>
      </c>
      <c r="K27" s="31" t="str">
        <f t="shared" si="1"/>
        <v>0</v>
      </c>
      <c r="L27" s="31"/>
    </row>
    <row r="28" spans="1:12" ht="18" customHeight="1" x14ac:dyDescent="0.55000000000000004">
      <c r="A28" s="7">
        <v>21</v>
      </c>
      <c r="B28" s="6">
        <v>7738</v>
      </c>
      <c r="C28" s="56" t="s">
        <v>14</v>
      </c>
      <c r="D28" s="57" t="s">
        <v>273</v>
      </c>
      <c r="E28" s="58" t="s">
        <v>274</v>
      </c>
      <c r="F28" s="31"/>
      <c r="G28" s="31"/>
      <c r="H28" s="31"/>
      <c r="I28" s="31"/>
      <c r="J28" s="31">
        <f t="shared" si="0"/>
        <v>0</v>
      </c>
      <c r="K28" s="31" t="str">
        <f t="shared" si="1"/>
        <v>0</v>
      </c>
      <c r="L28" s="31"/>
    </row>
    <row r="29" spans="1:12" ht="18" customHeight="1" x14ac:dyDescent="0.55000000000000004">
      <c r="A29" s="7">
        <v>22</v>
      </c>
      <c r="B29" s="6">
        <v>7739</v>
      </c>
      <c r="C29" s="59" t="s">
        <v>14</v>
      </c>
      <c r="D29" s="60" t="s">
        <v>275</v>
      </c>
      <c r="E29" s="61" t="s">
        <v>276</v>
      </c>
      <c r="F29" s="31"/>
      <c r="G29" s="31"/>
      <c r="H29" s="31"/>
      <c r="I29" s="31"/>
      <c r="J29" s="31">
        <f t="shared" si="0"/>
        <v>0</v>
      </c>
      <c r="K29" s="31" t="str">
        <f t="shared" si="1"/>
        <v>0</v>
      </c>
      <c r="L29" s="31"/>
    </row>
    <row r="30" spans="1:12" ht="18" customHeight="1" x14ac:dyDescent="0.55000000000000004">
      <c r="A30" s="7">
        <v>23</v>
      </c>
      <c r="B30" s="6">
        <v>7740</v>
      </c>
      <c r="C30" s="59" t="s">
        <v>14</v>
      </c>
      <c r="D30" s="60" t="s">
        <v>277</v>
      </c>
      <c r="E30" s="61" t="s">
        <v>278</v>
      </c>
      <c r="F30" s="31"/>
      <c r="G30" s="31"/>
      <c r="H30" s="31"/>
      <c r="I30" s="31"/>
      <c r="J30" s="31">
        <f t="shared" si="0"/>
        <v>0</v>
      </c>
      <c r="K30" s="31" t="str">
        <f t="shared" si="1"/>
        <v>0</v>
      </c>
      <c r="L30" s="31"/>
    </row>
    <row r="31" spans="1:12" ht="18" customHeight="1" x14ac:dyDescent="0.55000000000000004">
      <c r="A31" s="7">
        <v>24</v>
      </c>
      <c r="B31" s="6">
        <v>7741</v>
      </c>
      <c r="C31" s="59" t="s">
        <v>14</v>
      </c>
      <c r="D31" s="60" t="s">
        <v>279</v>
      </c>
      <c r="E31" s="61" t="s">
        <v>280</v>
      </c>
      <c r="F31" s="31"/>
      <c r="G31" s="31"/>
      <c r="H31" s="31"/>
      <c r="I31" s="31"/>
      <c r="J31" s="31">
        <f t="shared" si="0"/>
        <v>0</v>
      </c>
      <c r="K31" s="31" t="str">
        <f t="shared" si="1"/>
        <v>0</v>
      </c>
      <c r="L31" s="31"/>
    </row>
    <row r="32" spans="1:12" ht="18" customHeight="1" x14ac:dyDescent="0.55000000000000004">
      <c r="A32" s="7">
        <v>25</v>
      </c>
      <c r="B32" s="6">
        <v>7742</v>
      </c>
      <c r="C32" s="59" t="s">
        <v>14</v>
      </c>
      <c r="D32" s="60" t="s">
        <v>281</v>
      </c>
      <c r="E32" s="61" t="s">
        <v>282</v>
      </c>
      <c r="F32" s="31"/>
      <c r="G32" s="31"/>
      <c r="H32" s="31"/>
      <c r="I32" s="31"/>
      <c r="J32" s="31">
        <f t="shared" si="0"/>
        <v>0</v>
      </c>
      <c r="K32" s="31" t="str">
        <f t="shared" si="1"/>
        <v>0</v>
      </c>
      <c r="L32" s="31"/>
    </row>
    <row r="33" spans="1:12" ht="18" customHeight="1" x14ac:dyDescent="0.55000000000000004">
      <c r="A33" s="7">
        <v>26</v>
      </c>
      <c r="B33" s="6">
        <v>7743</v>
      </c>
      <c r="C33" s="59" t="s">
        <v>14</v>
      </c>
      <c r="D33" s="60" t="s">
        <v>283</v>
      </c>
      <c r="E33" s="61" t="s">
        <v>284</v>
      </c>
      <c r="F33" s="31"/>
      <c r="G33" s="31"/>
      <c r="H33" s="31"/>
      <c r="I33" s="31"/>
      <c r="J33" s="31">
        <f t="shared" si="0"/>
        <v>0</v>
      </c>
      <c r="K33" s="31" t="str">
        <f t="shared" si="1"/>
        <v>0</v>
      </c>
      <c r="L33" s="31"/>
    </row>
    <row r="34" spans="1:12" ht="18" customHeight="1" x14ac:dyDescent="0.55000000000000004">
      <c r="A34" s="7">
        <v>27</v>
      </c>
      <c r="B34" s="6">
        <v>7843</v>
      </c>
      <c r="C34" s="59" t="s">
        <v>14</v>
      </c>
      <c r="D34" s="60" t="s">
        <v>285</v>
      </c>
      <c r="E34" s="61" t="s">
        <v>52</v>
      </c>
      <c r="F34" s="31"/>
      <c r="G34" s="31"/>
      <c r="H34" s="31"/>
      <c r="I34" s="31"/>
      <c r="J34" s="31">
        <f t="shared" si="0"/>
        <v>0</v>
      </c>
      <c r="K34" s="31" t="str">
        <f t="shared" si="1"/>
        <v>0</v>
      </c>
      <c r="L34" s="31"/>
    </row>
    <row r="35" spans="1:12" ht="18" customHeight="1" x14ac:dyDescent="0.55000000000000004">
      <c r="A35" s="7">
        <v>28</v>
      </c>
      <c r="B35" s="6">
        <v>7744</v>
      </c>
      <c r="C35" s="59" t="s">
        <v>30</v>
      </c>
      <c r="D35" s="60" t="s">
        <v>286</v>
      </c>
      <c r="E35" s="61" t="s">
        <v>287</v>
      </c>
      <c r="F35" s="31"/>
      <c r="G35" s="31"/>
      <c r="H35" s="31"/>
      <c r="I35" s="31"/>
      <c r="J35" s="31">
        <f t="shared" si="0"/>
        <v>0</v>
      </c>
      <c r="K35" s="31" t="str">
        <f t="shared" si="1"/>
        <v>0</v>
      </c>
      <c r="L35" s="31"/>
    </row>
    <row r="36" spans="1:12" ht="18" customHeight="1" x14ac:dyDescent="0.55000000000000004">
      <c r="A36" s="7">
        <v>29</v>
      </c>
      <c r="B36" s="6">
        <v>7745</v>
      </c>
      <c r="C36" s="59" t="s">
        <v>30</v>
      </c>
      <c r="D36" s="60" t="s">
        <v>288</v>
      </c>
      <c r="E36" s="61" t="s">
        <v>109</v>
      </c>
      <c r="F36" s="31"/>
      <c r="G36" s="31"/>
      <c r="H36" s="31"/>
      <c r="I36" s="31"/>
      <c r="J36" s="31">
        <f t="shared" si="0"/>
        <v>0</v>
      </c>
      <c r="K36" s="31" t="str">
        <f t="shared" si="1"/>
        <v>0</v>
      </c>
      <c r="L36" s="31"/>
    </row>
    <row r="37" spans="1:12" ht="18" customHeight="1" x14ac:dyDescent="0.55000000000000004">
      <c r="A37" s="7">
        <v>30</v>
      </c>
      <c r="B37" s="6">
        <v>7746</v>
      </c>
      <c r="C37" s="59" t="s">
        <v>30</v>
      </c>
      <c r="D37" s="60" t="s">
        <v>289</v>
      </c>
      <c r="E37" s="61" t="s">
        <v>290</v>
      </c>
      <c r="F37" s="31"/>
      <c r="G37" s="31"/>
      <c r="H37" s="31"/>
      <c r="I37" s="31"/>
      <c r="J37" s="31">
        <f t="shared" si="0"/>
        <v>0</v>
      </c>
      <c r="K37" s="31" t="str">
        <f t="shared" si="1"/>
        <v>0</v>
      </c>
      <c r="L37" s="31"/>
    </row>
    <row r="38" spans="1:12" ht="18" customHeight="1" x14ac:dyDescent="0.55000000000000004">
      <c r="A38" s="7">
        <v>31</v>
      </c>
      <c r="B38" s="6">
        <v>7747</v>
      </c>
      <c r="C38" s="59" t="s">
        <v>30</v>
      </c>
      <c r="D38" s="60" t="s">
        <v>291</v>
      </c>
      <c r="E38" s="61" t="s">
        <v>292</v>
      </c>
      <c r="F38" s="31"/>
      <c r="G38" s="31"/>
      <c r="H38" s="31"/>
      <c r="I38" s="31"/>
      <c r="J38" s="31">
        <f t="shared" si="0"/>
        <v>0</v>
      </c>
      <c r="K38" s="31" t="str">
        <f t="shared" si="1"/>
        <v>0</v>
      </c>
      <c r="L38" s="31"/>
    </row>
    <row r="39" spans="1:12" ht="18" customHeight="1" x14ac:dyDescent="0.55000000000000004">
      <c r="A39" s="7">
        <v>32</v>
      </c>
      <c r="B39" s="6">
        <v>7748</v>
      </c>
      <c r="C39" s="59" t="s">
        <v>30</v>
      </c>
      <c r="D39" s="60" t="s">
        <v>293</v>
      </c>
      <c r="E39" s="61" t="s">
        <v>109</v>
      </c>
      <c r="F39" s="31"/>
      <c r="G39" s="31"/>
      <c r="H39" s="31"/>
      <c r="I39" s="31"/>
      <c r="J39" s="31">
        <f t="shared" si="0"/>
        <v>0</v>
      </c>
      <c r="K39" s="31" t="str">
        <f t="shared" si="1"/>
        <v>0</v>
      </c>
      <c r="L39" s="31"/>
    </row>
    <row r="40" spans="1:12" ht="18" customHeight="1" x14ac:dyDescent="0.55000000000000004">
      <c r="A40" s="7">
        <v>33</v>
      </c>
      <c r="B40" s="6">
        <v>7749</v>
      </c>
      <c r="C40" s="59" t="s">
        <v>30</v>
      </c>
      <c r="D40" s="60" t="s">
        <v>294</v>
      </c>
      <c r="E40" s="61" t="s">
        <v>295</v>
      </c>
      <c r="F40" s="31"/>
      <c r="G40" s="31"/>
      <c r="H40" s="31"/>
      <c r="I40" s="31"/>
      <c r="J40" s="31">
        <f t="shared" si="0"/>
        <v>0</v>
      </c>
      <c r="K40" s="31" t="str">
        <f t="shared" si="1"/>
        <v>0</v>
      </c>
      <c r="L40" s="31"/>
    </row>
    <row r="41" spans="1:12" ht="18" customHeight="1" x14ac:dyDescent="0.55000000000000004">
      <c r="A41" s="7">
        <v>34</v>
      </c>
      <c r="B41" s="6">
        <v>7750</v>
      </c>
      <c r="C41" s="59" t="s">
        <v>30</v>
      </c>
      <c r="D41" s="60" t="s">
        <v>296</v>
      </c>
      <c r="E41" s="61" t="s">
        <v>148</v>
      </c>
      <c r="F41" s="31"/>
      <c r="G41" s="31"/>
      <c r="H41" s="31"/>
      <c r="I41" s="31"/>
      <c r="J41" s="31">
        <f t="shared" si="0"/>
        <v>0</v>
      </c>
      <c r="K41" s="31" t="str">
        <f t="shared" si="1"/>
        <v>0</v>
      </c>
      <c r="L41" s="31"/>
    </row>
    <row r="42" spans="1:12" ht="18" customHeight="1" x14ac:dyDescent="0.55000000000000004">
      <c r="A42" s="7">
        <v>35</v>
      </c>
      <c r="B42" s="6">
        <v>7751</v>
      </c>
      <c r="C42" s="59" t="s">
        <v>30</v>
      </c>
      <c r="D42" s="60" t="s">
        <v>297</v>
      </c>
      <c r="E42" s="61" t="s">
        <v>298</v>
      </c>
      <c r="F42" s="31"/>
      <c r="G42" s="31"/>
      <c r="H42" s="31"/>
      <c r="I42" s="31"/>
      <c r="J42" s="31">
        <f t="shared" si="0"/>
        <v>0</v>
      </c>
      <c r="K42" s="31" t="str">
        <f t="shared" si="1"/>
        <v>0</v>
      </c>
      <c r="L42" s="31"/>
    </row>
    <row r="43" spans="1:12" ht="18" customHeight="1" x14ac:dyDescent="0.55000000000000004">
      <c r="A43" s="7">
        <v>36</v>
      </c>
      <c r="B43" s="6">
        <v>7752</v>
      </c>
      <c r="C43" s="59" t="s">
        <v>30</v>
      </c>
      <c r="D43" s="60" t="s">
        <v>299</v>
      </c>
      <c r="E43" s="61" t="s">
        <v>300</v>
      </c>
      <c r="F43" s="31"/>
      <c r="G43" s="31"/>
      <c r="H43" s="31"/>
      <c r="I43" s="31"/>
      <c r="J43" s="31">
        <f t="shared" si="0"/>
        <v>0</v>
      </c>
      <c r="K43" s="31" t="str">
        <f t="shared" si="1"/>
        <v>0</v>
      </c>
      <c r="L43" s="31"/>
    </row>
    <row r="44" spans="1:12" ht="18" customHeight="1" x14ac:dyDescent="0.55000000000000004">
      <c r="A44" s="7">
        <v>37</v>
      </c>
      <c r="B44" s="6">
        <v>7753</v>
      </c>
      <c r="C44" s="59" t="s">
        <v>30</v>
      </c>
      <c r="D44" s="60" t="s">
        <v>301</v>
      </c>
      <c r="E44" s="61" t="s">
        <v>302</v>
      </c>
      <c r="F44" s="31"/>
      <c r="G44" s="31"/>
      <c r="H44" s="31"/>
      <c r="I44" s="31"/>
      <c r="J44" s="31">
        <f t="shared" si="0"/>
        <v>0</v>
      </c>
      <c r="K44" s="31" t="str">
        <f t="shared" si="1"/>
        <v>0</v>
      </c>
      <c r="L44" s="31"/>
    </row>
    <row r="45" spans="1:12" ht="18" customHeight="1" x14ac:dyDescent="0.55000000000000004">
      <c r="A45" s="7">
        <v>38</v>
      </c>
      <c r="B45" s="6">
        <v>7754</v>
      </c>
      <c r="C45" s="59" t="s">
        <v>30</v>
      </c>
      <c r="D45" s="60" t="s">
        <v>303</v>
      </c>
      <c r="E45" s="61" t="s">
        <v>109</v>
      </c>
      <c r="F45" s="31"/>
      <c r="G45" s="31"/>
      <c r="H45" s="31"/>
      <c r="I45" s="31"/>
      <c r="J45" s="31">
        <f t="shared" si="0"/>
        <v>0</v>
      </c>
      <c r="K45" s="31" t="str">
        <f t="shared" si="1"/>
        <v>0</v>
      </c>
      <c r="L45" s="31"/>
    </row>
    <row r="46" spans="1:12" ht="18" customHeight="1" x14ac:dyDescent="0.55000000000000004">
      <c r="A46" s="7">
        <v>39</v>
      </c>
      <c r="B46" s="6">
        <v>7755</v>
      </c>
      <c r="C46" s="59" t="s">
        <v>30</v>
      </c>
      <c r="D46" s="60" t="s">
        <v>304</v>
      </c>
      <c r="E46" s="61" t="s">
        <v>146</v>
      </c>
      <c r="F46" s="31"/>
      <c r="G46" s="31"/>
      <c r="H46" s="31"/>
      <c r="I46" s="31"/>
      <c r="J46" s="31">
        <f t="shared" si="0"/>
        <v>0</v>
      </c>
      <c r="K46" s="31" t="str">
        <f t="shared" si="1"/>
        <v>0</v>
      </c>
      <c r="L46" s="31"/>
    </row>
    <row r="47" spans="1:12" ht="18" customHeight="1" x14ac:dyDescent="0.55000000000000004">
      <c r="A47" s="7">
        <v>40</v>
      </c>
      <c r="B47" s="6">
        <v>7756</v>
      </c>
      <c r="C47" s="59" t="s">
        <v>30</v>
      </c>
      <c r="D47" s="60" t="s">
        <v>305</v>
      </c>
      <c r="E47" s="61" t="s">
        <v>203</v>
      </c>
      <c r="F47" s="31"/>
      <c r="G47" s="31"/>
      <c r="H47" s="31"/>
      <c r="I47" s="31"/>
      <c r="J47" s="31">
        <f t="shared" si="0"/>
        <v>0</v>
      </c>
      <c r="K47" s="31" t="str">
        <f t="shared" si="1"/>
        <v>0</v>
      </c>
      <c r="L47" s="31"/>
    </row>
    <row r="48" spans="1:12" ht="18" customHeight="1" x14ac:dyDescent="0.55000000000000004">
      <c r="A48" s="7">
        <v>41</v>
      </c>
      <c r="B48" s="6">
        <v>7757</v>
      </c>
      <c r="C48" s="59" t="s">
        <v>30</v>
      </c>
      <c r="D48" s="60" t="s">
        <v>306</v>
      </c>
      <c r="E48" s="61" t="s">
        <v>307</v>
      </c>
      <c r="F48" s="31"/>
      <c r="G48" s="31"/>
      <c r="H48" s="31"/>
      <c r="I48" s="31"/>
      <c r="J48" s="31">
        <f t="shared" si="0"/>
        <v>0</v>
      </c>
      <c r="K48" s="31" t="str">
        <f t="shared" si="1"/>
        <v>0</v>
      </c>
      <c r="L48" s="31"/>
    </row>
    <row r="49" spans="1:13" ht="18" customHeight="1" x14ac:dyDescent="0.55000000000000004">
      <c r="A49" s="7">
        <v>42</v>
      </c>
      <c r="B49" s="6">
        <v>7758</v>
      </c>
      <c r="C49" s="59" t="s">
        <v>30</v>
      </c>
      <c r="D49" s="60" t="s">
        <v>149</v>
      </c>
      <c r="E49" s="61" t="s">
        <v>109</v>
      </c>
      <c r="F49" s="31"/>
      <c r="G49" s="31"/>
      <c r="H49" s="31"/>
      <c r="I49" s="31"/>
      <c r="J49" s="31">
        <f t="shared" si="0"/>
        <v>0</v>
      </c>
      <c r="K49" s="31" t="str">
        <f t="shared" si="1"/>
        <v>0</v>
      </c>
      <c r="L49" s="31"/>
    </row>
    <row r="50" spans="1:13" ht="18" customHeight="1" x14ac:dyDescent="0.55000000000000004">
      <c r="A50" s="7">
        <v>43</v>
      </c>
      <c r="B50" s="6">
        <v>7759</v>
      </c>
      <c r="C50" s="59" t="s">
        <v>30</v>
      </c>
      <c r="D50" s="60" t="s">
        <v>308</v>
      </c>
      <c r="E50" s="61" t="s">
        <v>203</v>
      </c>
      <c r="F50" s="31"/>
      <c r="G50" s="31"/>
      <c r="H50" s="31"/>
      <c r="I50" s="31"/>
      <c r="J50" s="31">
        <f t="shared" si="0"/>
        <v>0</v>
      </c>
      <c r="K50" s="31" t="str">
        <f t="shared" si="1"/>
        <v>0</v>
      </c>
      <c r="L50" s="31"/>
    </row>
    <row r="51" spans="1:13" ht="18" customHeight="1" x14ac:dyDescent="0.55000000000000004">
      <c r="A51" s="7">
        <v>44</v>
      </c>
      <c r="B51" s="6">
        <v>7760</v>
      </c>
      <c r="C51" s="59" t="s">
        <v>30</v>
      </c>
      <c r="D51" s="60" t="s">
        <v>309</v>
      </c>
      <c r="E51" s="61" t="s">
        <v>310</v>
      </c>
      <c r="F51" s="31"/>
      <c r="G51" s="31"/>
      <c r="H51" s="31"/>
      <c r="I51" s="31"/>
      <c r="J51" s="31">
        <f t="shared" si="0"/>
        <v>0</v>
      </c>
      <c r="K51" s="31" t="str">
        <f t="shared" si="1"/>
        <v>0</v>
      </c>
      <c r="L51" s="31"/>
    </row>
    <row r="52" spans="1:13" ht="18" customHeight="1" x14ac:dyDescent="0.55000000000000004">
      <c r="A52" s="7">
        <v>45</v>
      </c>
      <c r="B52" s="6">
        <v>7761</v>
      </c>
      <c r="C52" s="59" t="s">
        <v>30</v>
      </c>
      <c r="D52" s="60" t="s">
        <v>237</v>
      </c>
      <c r="E52" s="61" t="s">
        <v>295</v>
      </c>
      <c r="F52" s="31"/>
      <c r="G52" s="31"/>
      <c r="H52" s="31"/>
      <c r="I52" s="31"/>
      <c r="J52" s="31">
        <f t="shared" si="0"/>
        <v>0</v>
      </c>
      <c r="K52" s="31" t="str">
        <f t="shared" si="1"/>
        <v>0</v>
      </c>
      <c r="L52" s="31"/>
    </row>
    <row r="53" spans="1:13" ht="18" customHeight="1" x14ac:dyDescent="0.55000000000000004">
      <c r="A53" s="7">
        <v>46</v>
      </c>
      <c r="B53" s="6">
        <v>7762</v>
      </c>
      <c r="C53" s="59" t="s">
        <v>30</v>
      </c>
      <c r="D53" s="57" t="s">
        <v>311</v>
      </c>
      <c r="E53" s="58" t="s">
        <v>312</v>
      </c>
      <c r="F53" s="31"/>
      <c r="G53" s="31"/>
      <c r="H53" s="31"/>
      <c r="I53" s="31"/>
      <c r="J53" s="31">
        <f t="shared" si="0"/>
        <v>0</v>
      </c>
      <c r="K53" s="31" t="str">
        <f t="shared" si="1"/>
        <v>0</v>
      </c>
      <c r="L53" s="31"/>
    </row>
    <row r="55" spans="1:13" ht="18" customHeight="1" x14ac:dyDescent="0.55000000000000004">
      <c r="D55" s="98" t="s">
        <v>63</v>
      </c>
      <c r="E55" s="105"/>
      <c r="F55" s="105"/>
      <c r="G55" s="105"/>
      <c r="H55" s="36" t="s">
        <v>68</v>
      </c>
      <c r="I55" s="101"/>
      <c r="J55" s="101"/>
      <c r="K55" s="101"/>
      <c r="L55" s="83" t="s">
        <v>69</v>
      </c>
      <c r="M55" s="38"/>
    </row>
    <row r="56" spans="1:13" ht="18" customHeight="1" x14ac:dyDescent="0.55000000000000004">
      <c r="D56" s="15" t="s">
        <v>64</v>
      </c>
      <c r="E56" s="17" t="s">
        <v>65</v>
      </c>
      <c r="F56" s="105" t="s">
        <v>66</v>
      </c>
      <c r="G56" s="105"/>
      <c r="H56" s="8"/>
      <c r="I56" s="102" t="s">
        <v>70</v>
      </c>
      <c r="J56" s="102"/>
      <c r="K56" s="102"/>
      <c r="L56" s="81"/>
      <c r="M56" s="8"/>
    </row>
    <row r="57" spans="1:13" ht="18" customHeight="1" x14ac:dyDescent="0.55000000000000004">
      <c r="D57" s="30">
        <v>4</v>
      </c>
      <c r="E57" s="87">
        <f>COUNTIF(K8:K53,"4")</f>
        <v>0</v>
      </c>
      <c r="F57" s="97">
        <f>(E57*100)/E66</f>
        <v>0</v>
      </c>
      <c r="G57" s="97"/>
      <c r="H57" s="8"/>
      <c r="I57" s="96" t="s">
        <v>71</v>
      </c>
      <c r="J57" s="96"/>
      <c r="K57" s="96"/>
      <c r="L57" s="81"/>
      <c r="M57" s="8"/>
    </row>
    <row r="58" spans="1:13" ht="18" customHeight="1" x14ac:dyDescent="0.55000000000000004">
      <c r="D58" s="14">
        <v>3.5</v>
      </c>
      <c r="E58" s="87">
        <f>COUNTIF(K8:K53,"3.5")</f>
        <v>0</v>
      </c>
      <c r="F58" s="97">
        <f>(E58*100)/E66</f>
        <v>0</v>
      </c>
      <c r="G58" s="97"/>
      <c r="H58" s="39"/>
      <c r="I58" s="106"/>
      <c r="J58" s="106"/>
      <c r="K58" s="106"/>
      <c r="L58" s="86"/>
      <c r="M58" s="8"/>
    </row>
    <row r="59" spans="1:13" ht="18" customHeight="1" x14ac:dyDescent="0.55000000000000004">
      <c r="D59" s="14">
        <v>3</v>
      </c>
      <c r="E59" s="87">
        <f>COUNTIF(K8:K53,"3")</f>
        <v>0</v>
      </c>
      <c r="F59" s="97">
        <f>(E59*100)/E66</f>
        <v>0</v>
      </c>
      <c r="G59" s="97"/>
      <c r="H59" s="36" t="s">
        <v>68</v>
      </c>
      <c r="I59" s="96"/>
      <c r="J59" s="96"/>
      <c r="K59" s="96"/>
      <c r="L59" s="81"/>
      <c r="M59" s="8"/>
    </row>
    <row r="60" spans="1:13" ht="18" customHeight="1" x14ac:dyDescent="0.55000000000000004">
      <c r="D60" s="14">
        <v>2.5</v>
      </c>
      <c r="E60" s="87">
        <f>COUNTIF(K8:K53,"2.5")</f>
        <v>0</v>
      </c>
      <c r="F60" s="97">
        <f>(E60*100)/E66</f>
        <v>0</v>
      </c>
      <c r="G60" s="97"/>
      <c r="H60" s="41"/>
      <c r="I60" s="102" t="s">
        <v>72</v>
      </c>
      <c r="J60" s="102"/>
      <c r="K60" s="102"/>
      <c r="L60" s="84"/>
      <c r="M60" s="41"/>
    </row>
    <row r="61" spans="1:13" ht="18" customHeight="1" x14ac:dyDescent="0.55000000000000004">
      <c r="D61" s="14">
        <v>2</v>
      </c>
      <c r="E61" s="87">
        <f>COUNTIF(K8:K53,"2")</f>
        <v>0</v>
      </c>
      <c r="F61" s="97">
        <f>(E61*100)/E66</f>
        <v>0</v>
      </c>
      <c r="G61" s="97"/>
      <c r="H61" s="94" t="s">
        <v>73</v>
      </c>
      <c r="I61" s="95"/>
      <c r="J61" s="95"/>
      <c r="K61" s="95"/>
      <c r="L61" s="95"/>
      <c r="M61" s="95"/>
    </row>
    <row r="62" spans="1:13" ht="18" customHeight="1" x14ac:dyDescent="0.55000000000000004">
      <c r="D62" s="14">
        <v>1.5</v>
      </c>
      <c r="E62" s="87">
        <f>COUNTIF(K8:K53,"1.5")</f>
        <v>0</v>
      </c>
      <c r="F62" s="97">
        <f>(E62*100)/E66</f>
        <v>0</v>
      </c>
      <c r="G62" s="97"/>
      <c r="H62" s="8"/>
      <c r="I62" s="8"/>
      <c r="J62" s="8"/>
      <c r="K62" s="8"/>
      <c r="L62" s="8"/>
      <c r="M62" s="8"/>
    </row>
    <row r="63" spans="1:13" ht="18" customHeight="1" x14ac:dyDescent="0.55000000000000004">
      <c r="D63" s="14">
        <v>1</v>
      </c>
      <c r="E63" s="87">
        <f>COUNTIF(L8:L53,"1")</f>
        <v>0</v>
      </c>
      <c r="F63" s="97">
        <f>(E63*100)/E66</f>
        <v>0</v>
      </c>
      <c r="G63" s="97"/>
      <c r="H63" s="36" t="s">
        <v>68</v>
      </c>
      <c r="I63" s="96"/>
      <c r="J63" s="96"/>
      <c r="K63" s="96"/>
      <c r="L63" s="81"/>
      <c r="M63" s="8"/>
    </row>
    <row r="64" spans="1:13" ht="18" customHeight="1" x14ac:dyDescent="0.55000000000000004">
      <c r="D64" s="14">
        <v>0</v>
      </c>
      <c r="E64" s="87">
        <f>COUNTIF(K8:K53,"0")</f>
        <v>46</v>
      </c>
      <c r="F64" s="97">
        <f>(E64*100)/E66</f>
        <v>100</v>
      </c>
      <c r="G64" s="97"/>
      <c r="H64" s="8"/>
      <c r="I64" s="96" t="s">
        <v>74</v>
      </c>
      <c r="J64" s="96"/>
      <c r="K64" s="96"/>
      <c r="L64" s="81"/>
      <c r="M64" s="8"/>
    </row>
    <row r="65" spans="4:13" ht="18" customHeight="1" x14ac:dyDescent="0.55000000000000004">
      <c r="D65" s="14" t="s">
        <v>67</v>
      </c>
      <c r="E65" s="87">
        <f>COUNTIF(K8:K53,"ร")</f>
        <v>0</v>
      </c>
      <c r="F65" s="97">
        <f>(E65*100)/E66</f>
        <v>0</v>
      </c>
      <c r="G65" s="97"/>
      <c r="H65" s="8"/>
      <c r="I65" s="96" t="s">
        <v>75</v>
      </c>
      <c r="J65" s="96"/>
      <c r="K65" s="96"/>
      <c r="L65" s="81"/>
      <c r="M65" s="8"/>
    </row>
    <row r="66" spans="4:13" ht="18" customHeight="1" x14ac:dyDescent="0.55000000000000004">
      <c r="D66" s="89" t="s">
        <v>62</v>
      </c>
      <c r="E66" s="87">
        <f>SUM(E57:E65)</f>
        <v>46</v>
      </c>
      <c r="F66" s="131">
        <f>SUM(F57:F65)</f>
        <v>100</v>
      </c>
      <c r="G66" s="132"/>
    </row>
  </sheetData>
  <mergeCells count="33">
    <mergeCell ref="A1:L1"/>
    <mergeCell ref="A3:L3"/>
    <mergeCell ref="A2:L2"/>
    <mergeCell ref="A4:A7"/>
    <mergeCell ref="C4:E7"/>
    <mergeCell ref="F4:J4"/>
    <mergeCell ref="K4:K7"/>
    <mergeCell ref="L4:L7"/>
    <mergeCell ref="G5:G6"/>
    <mergeCell ref="I5:I6"/>
    <mergeCell ref="J5:J6"/>
    <mergeCell ref="D55:G55"/>
    <mergeCell ref="I55:K55"/>
    <mergeCell ref="F56:G56"/>
    <mergeCell ref="I56:K56"/>
    <mergeCell ref="F57:G57"/>
    <mergeCell ref="I57:K57"/>
    <mergeCell ref="F58:G58"/>
    <mergeCell ref="I58:K58"/>
    <mergeCell ref="F59:G59"/>
    <mergeCell ref="I59:K59"/>
    <mergeCell ref="F64:G64"/>
    <mergeCell ref="I64:K64"/>
    <mergeCell ref="F66:G66"/>
    <mergeCell ref="F65:G65"/>
    <mergeCell ref="I65:K65"/>
    <mergeCell ref="F60:G60"/>
    <mergeCell ref="I60:K60"/>
    <mergeCell ref="F61:G61"/>
    <mergeCell ref="H61:M61"/>
    <mergeCell ref="F62:G62"/>
    <mergeCell ref="F63:G63"/>
    <mergeCell ref="I63:K63"/>
  </mergeCells>
  <pageMargins left="0.90551181102362199" right="0.70866141732283461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zoomScaleNormal="100" workbookViewId="0">
      <selection activeCell="L4" sqref="L4:L7"/>
    </sheetView>
  </sheetViews>
  <sheetFormatPr defaultRowHeight="18" customHeight="1" x14ac:dyDescent="0.55000000000000004"/>
  <cols>
    <col min="1" max="1" width="4.625" style="9" customWidth="1"/>
    <col min="2" max="2" width="7.625" customWidth="1"/>
    <col min="3" max="3" width="4.25" customWidth="1"/>
    <col min="6" max="7" width="8.375" customWidth="1"/>
    <col min="8" max="8" width="8.25" customWidth="1"/>
    <col min="9" max="10" width="7.75" customWidth="1"/>
    <col min="12" max="12" width="17" customWidth="1"/>
  </cols>
  <sheetData>
    <row r="1" spans="1:12" ht="18" customHeight="1" x14ac:dyDescent="0.2">
      <c r="A1" s="92" t="s">
        <v>76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ht="18" customHeight="1" x14ac:dyDescent="0.2">
      <c r="A2" s="92" t="s">
        <v>383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18" customHeight="1" x14ac:dyDescent="0.2">
      <c r="A3" s="93" t="s">
        <v>84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ht="18" customHeight="1" x14ac:dyDescent="0.2">
      <c r="A4" s="105" t="s">
        <v>53</v>
      </c>
      <c r="B4" s="32"/>
      <c r="C4" s="119" t="s">
        <v>56</v>
      </c>
      <c r="D4" s="120"/>
      <c r="E4" s="121"/>
      <c r="F4" s="126" t="s">
        <v>57</v>
      </c>
      <c r="G4" s="127"/>
      <c r="H4" s="127"/>
      <c r="I4" s="127"/>
      <c r="J4" s="128"/>
      <c r="K4" s="98" t="s">
        <v>64</v>
      </c>
      <c r="L4" s="98" t="s">
        <v>413</v>
      </c>
    </row>
    <row r="5" spans="1:12" ht="18" customHeight="1" x14ac:dyDescent="0.2">
      <c r="A5" s="105"/>
      <c r="B5" s="19" t="s">
        <v>54</v>
      </c>
      <c r="C5" s="122"/>
      <c r="D5" s="92"/>
      <c r="E5" s="123"/>
      <c r="F5" s="20" t="s">
        <v>60</v>
      </c>
      <c r="G5" s="98" t="s">
        <v>58</v>
      </c>
      <c r="H5" s="20" t="s">
        <v>59</v>
      </c>
      <c r="I5" s="98" t="s">
        <v>61</v>
      </c>
      <c r="J5" s="98" t="s">
        <v>62</v>
      </c>
      <c r="K5" s="100"/>
      <c r="L5" s="100"/>
    </row>
    <row r="6" spans="1:12" ht="18" customHeight="1" x14ac:dyDescent="0.2">
      <c r="A6" s="105"/>
      <c r="B6" s="19" t="s">
        <v>55</v>
      </c>
      <c r="C6" s="122"/>
      <c r="D6" s="92"/>
      <c r="E6" s="123"/>
      <c r="F6" s="21" t="s">
        <v>58</v>
      </c>
      <c r="G6" s="99"/>
      <c r="H6" s="21" t="s">
        <v>58</v>
      </c>
      <c r="I6" s="99"/>
      <c r="J6" s="99"/>
      <c r="K6" s="100"/>
      <c r="L6" s="100"/>
    </row>
    <row r="7" spans="1:12" ht="18" customHeight="1" x14ac:dyDescent="0.2">
      <c r="A7" s="105"/>
      <c r="B7" s="21"/>
      <c r="C7" s="124"/>
      <c r="D7" s="93"/>
      <c r="E7" s="125"/>
      <c r="F7" s="16">
        <v>30</v>
      </c>
      <c r="G7" s="16">
        <v>20</v>
      </c>
      <c r="H7" s="16">
        <v>20</v>
      </c>
      <c r="I7" s="16">
        <v>30</v>
      </c>
      <c r="J7" s="16">
        <v>100</v>
      </c>
      <c r="K7" s="99"/>
      <c r="L7" s="99"/>
    </row>
    <row r="8" spans="1:12" ht="18" customHeight="1" x14ac:dyDescent="0.2">
      <c r="A8" s="31">
        <v>1</v>
      </c>
      <c r="B8" s="5">
        <v>7763</v>
      </c>
      <c r="C8" s="65" t="s">
        <v>14</v>
      </c>
      <c r="D8" s="66" t="s">
        <v>314</v>
      </c>
      <c r="E8" s="66" t="s">
        <v>315</v>
      </c>
      <c r="F8" s="31"/>
      <c r="G8" s="31"/>
      <c r="H8" s="31"/>
      <c r="I8" s="31"/>
      <c r="J8" s="31">
        <f>SUM(F8:I8)</f>
        <v>0</v>
      </c>
      <c r="K8" s="31" t="str">
        <f>IF(J8&gt;=80,"4",IF(J8&gt;=75,"3.5",IF(J8&gt;=70,"3", IF(J8&gt;=65,"2.5", IF(J8&gt;=60,"2", IF(J8&gt;=55,"1.5", IF(J8&gt;=50,"1", IF(J8&lt;=49,"0"))))))))</f>
        <v>0</v>
      </c>
      <c r="L8" s="31"/>
    </row>
    <row r="9" spans="1:12" ht="18" customHeight="1" x14ac:dyDescent="0.2">
      <c r="A9" s="31">
        <v>2</v>
      </c>
      <c r="B9" s="5">
        <v>7764</v>
      </c>
      <c r="C9" s="65" t="s">
        <v>14</v>
      </c>
      <c r="D9" s="66" t="s">
        <v>314</v>
      </c>
      <c r="E9" s="66" t="s">
        <v>109</v>
      </c>
      <c r="F9" s="31"/>
      <c r="G9" s="31"/>
      <c r="H9" s="31"/>
      <c r="I9" s="31"/>
      <c r="J9" s="31">
        <f t="shared" ref="J9:J52" si="0">SUM(F9:I9)</f>
        <v>0</v>
      </c>
      <c r="K9" s="31" t="str">
        <f t="shared" ref="K9:K52" si="1">IF(J9&gt;=80,"4",IF(J9&gt;=75,"3.5",IF(J9&gt;=70,"3", IF(J9&gt;=65,"2.5", IF(J9&gt;=60,"2", IF(J9&gt;=55,"1.5", IF(J9&gt;=50,"1", IF(J9&lt;=49,"0"))))))))</f>
        <v>0</v>
      </c>
      <c r="L9" s="31"/>
    </row>
    <row r="10" spans="1:12" ht="18" customHeight="1" x14ac:dyDescent="0.2">
      <c r="A10" s="31">
        <v>3</v>
      </c>
      <c r="B10" s="5">
        <v>7765</v>
      </c>
      <c r="C10" s="65" t="s">
        <v>14</v>
      </c>
      <c r="D10" s="66" t="s">
        <v>316</v>
      </c>
      <c r="E10" s="66" t="s">
        <v>317</v>
      </c>
      <c r="F10" s="31"/>
      <c r="G10" s="31"/>
      <c r="H10" s="31"/>
      <c r="I10" s="31"/>
      <c r="J10" s="31">
        <f t="shared" si="0"/>
        <v>0</v>
      </c>
      <c r="K10" s="31" t="str">
        <f t="shared" si="1"/>
        <v>0</v>
      </c>
      <c r="L10" s="31"/>
    </row>
    <row r="11" spans="1:12" ht="18" customHeight="1" x14ac:dyDescent="0.2">
      <c r="A11" s="31">
        <v>4</v>
      </c>
      <c r="B11" s="5">
        <v>7766</v>
      </c>
      <c r="C11" s="65" t="s">
        <v>14</v>
      </c>
      <c r="D11" s="66" t="s">
        <v>318</v>
      </c>
      <c r="E11" s="66" t="s">
        <v>163</v>
      </c>
      <c r="F11" s="31"/>
      <c r="G11" s="31"/>
      <c r="H11" s="31"/>
      <c r="I11" s="31"/>
      <c r="J11" s="31">
        <f t="shared" si="0"/>
        <v>0</v>
      </c>
      <c r="K11" s="31" t="str">
        <f t="shared" si="1"/>
        <v>0</v>
      </c>
      <c r="L11" s="31"/>
    </row>
    <row r="12" spans="1:12" ht="18" customHeight="1" x14ac:dyDescent="0.2">
      <c r="A12" s="31">
        <v>5</v>
      </c>
      <c r="B12" s="5">
        <v>7767</v>
      </c>
      <c r="C12" s="65" t="s">
        <v>14</v>
      </c>
      <c r="D12" s="66" t="s">
        <v>319</v>
      </c>
      <c r="E12" s="66" t="s">
        <v>320</v>
      </c>
      <c r="F12" s="31"/>
      <c r="G12" s="31"/>
      <c r="H12" s="31"/>
      <c r="I12" s="31"/>
      <c r="J12" s="31">
        <f t="shared" si="0"/>
        <v>0</v>
      </c>
      <c r="K12" s="31" t="str">
        <f t="shared" si="1"/>
        <v>0</v>
      </c>
      <c r="L12" s="31"/>
    </row>
    <row r="13" spans="1:12" ht="18" customHeight="1" x14ac:dyDescent="0.2">
      <c r="A13" s="31">
        <v>6</v>
      </c>
      <c r="B13" s="5">
        <v>7768</v>
      </c>
      <c r="C13" s="65" t="s">
        <v>14</v>
      </c>
      <c r="D13" s="66" t="s">
        <v>321</v>
      </c>
      <c r="E13" s="66" t="s">
        <v>169</v>
      </c>
      <c r="F13" s="31"/>
      <c r="G13" s="31"/>
      <c r="H13" s="31"/>
      <c r="I13" s="31"/>
      <c r="J13" s="31">
        <f t="shared" si="0"/>
        <v>0</v>
      </c>
      <c r="K13" s="31" t="str">
        <f t="shared" si="1"/>
        <v>0</v>
      </c>
      <c r="L13" s="31"/>
    </row>
    <row r="14" spans="1:12" ht="18" customHeight="1" x14ac:dyDescent="0.2">
      <c r="A14" s="31">
        <v>7</v>
      </c>
      <c r="B14" s="5">
        <v>7769</v>
      </c>
      <c r="C14" s="65" t="s">
        <v>14</v>
      </c>
      <c r="D14" s="66" t="s">
        <v>322</v>
      </c>
      <c r="E14" s="66" t="s">
        <v>323</v>
      </c>
      <c r="F14" s="31"/>
      <c r="G14" s="31"/>
      <c r="H14" s="31"/>
      <c r="I14" s="31"/>
      <c r="J14" s="31">
        <f t="shared" si="0"/>
        <v>0</v>
      </c>
      <c r="K14" s="31" t="str">
        <f t="shared" si="1"/>
        <v>0</v>
      </c>
      <c r="L14" s="31"/>
    </row>
    <row r="15" spans="1:12" ht="18" customHeight="1" x14ac:dyDescent="0.2">
      <c r="A15" s="31">
        <v>8</v>
      </c>
      <c r="B15" s="5">
        <v>7770</v>
      </c>
      <c r="C15" s="65" t="s">
        <v>14</v>
      </c>
      <c r="D15" s="66" t="s">
        <v>324</v>
      </c>
      <c r="E15" s="66" t="s">
        <v>325</v>
      </c>
      <c r="F15" s="31"/>
      <c r="G15" s="31"/>
      <c r="H15" s="31"/>
      <c r="I15" s="31"/>
      <c r="J15" s="31">
        <f t="shared" si="0"/>
        <v>0</v>
      </c>
      <c r="K15" s="31" t="str">
        <f t="shared" si="1"/>
        <v>0</v>
      </c>
      <c r="L15" s="31"/>
    </row>
    <row r="16" spans="1:12" ht="18" customHeight="1" x14ac:dyDescent="0.2">
      <c r="A16" s="31">
        <v>9</v>
      </c>
      <c r="B16" s="5">
        <v>7771</v>
      </c>
      <c r="C16" s="65" t="s">
        <v>14</v>
      </c>
      <c r="D16" s="66" t="s">
        <v>326</v>
      </c>
      <c r="E16" s="66" t="s">
        <v>327</v>
      </c>
      <c r="F16" s="31"/>
      <c r="G16" s="31"/>
      <c r="H16" s="31"/>
      <c r="I16" s="31"/>
      <c r="J16" s="31">
        <f t="shared" si="0"/>
        <v>0</v>
      </c>
      <c r="K16" s="31" t="str">
        <f t="shared" si="1"/>
        <v>0</v>
      </c>
      <c r="L16" s="31"/>
    </row>
    <row r="17" spans="1:12" ht="18" customHeight="1" x14ac:dyDescent="0.2">
      <c r="A17" s="31">
        <v>10</v>
      </c>
      <c r="B17" s="5">
        <v>7772</v>
      </c>
      <c r="C17" s="65" t="s">
        <v>14</v>
      </c>
      <c r="D17" s="66" t="s">
        <v>328</v>
      </c>
      <c r="E17" s="66" t="s">
        <v>329</v>
      </c>
      <c r="F17" s="31"/>
      <c r="G17" s="31"/>
      <c r="H17" s="31"/>
      <c r="I17" s="31"/>
      <c r="J17" s="31">
        <f t="shared" si="0"/>
        <v>0</v>
      </c>
      <c r="K17" s="31" t="str">
        <f t="shared" si="1"/>
        <v>0</v>
      </c>
      <c r="L17" s="31"/>
    </row>
    <row r="18" spans="1:12" ht="18" customHeight="1" x14ac:dyDescent="0.2">
      <c r="A18" s="31">
        <v>11</v>
      </c>
      <c r="B18" s="5">
        <v>7773</v>
      </c>
      <c r="C18" s="65" t="s">
        <v>14</v>
      </c>
      <c r="D18" s="66" t="s">
        <v>330</v>
      </c>
      <c r="E18" s="66" t="s">
        <v>16</v>
      </c>
      <c r="F18" s="31"/>
      <c r="G18" s="31"/>
      <c r="H18" s="31"/>
      <c r="I18" s="31"/>
      <c r="J18" s="31">
        <f t="shared" si="0"/>
        <v>0</v>
      </c>
      <c r="K18" s="31" t="str">
        <f t="shared" si="1"/>
        <v>0</v>
      </c>
      <c r="L18" s="31"/>
    </row>
    <row r="19" spans="1:12" ht="18" customHeight="1" x14ac:dyDescent="0.2">
      <c r="A19" s="31">
        <v>12</v>
      </c>
      <c r="B19" s="5">
        <v>7774</v>
      </c>
      <c r="C19" s="65" t="s">
        <v>14</v>
      </c>
      <c r="D19" s="66" t="s">
        <v>331</v>
      </c>
      <c r="E19" s="66" t="s">
        <v>332</v>
      </c>
      <c r="F19" s="31"/>
      <c r="G19" s="31"/>
      <c r="H19" s="31"/>
      <c r="I19" s="31"/>
      <c r="J19" s="31">
        <f t="shared" si="0"/>
        <v>0</v>
      </c>
      <c r="K19" s="31" t="str">
        <f t="shared" si="1"/>
        <v>0</v>
      </c>
      <c r="L19" s="31"/>
    </row>
    <row r="20" spans="1:12" ht="18" customHeight="1" x14ac:dyDescent="0.2">
      <c r="A20" s="31">
        <v>13</v>
      </c>
      <c r="B20" s="5">
        <v>7775</v>
      </c>
      <c r="C20" s="65" t="s">
        <v>14</v>
      </c>
      <c r="D20" s="66" t="s">
        <v>333</v>
      </c>
      <c r="E20" s="66" t="s">
        <v>264</v>
      </c>
      <c r="F20" s="31"/>
      <c r="G20" s="31"/>
      <c r="H20" s="31"/>
      <c r="I20" s="31"/>
      <c r="J20" s="31">
        <f t="shared" si="0"/>
        <v>0</v>
      </c>
      <c r="K20" s="31" t="str">
        <f t="shared" si="1"/>
        <v>0</v>
      </c>
      <c r="L20" s="31"/>
    </row>
    <row r="21" spans="1:12" ht="18" customHeight="1" x14ac:dyDescent="0.2">
      <c r="A21" s="31">
        <v>14</v>
      </c>
      <c r="B21" s="5">
        <v>7776</v>
      </c>
      <c r="C21" s="65" t="s">
        <v>14</v>
      </c>
      <c r="D21" s="66" t="s">
        <v>180</v>
      </c>
      <c r="E21" s="66" t="s">
        <v>334</v>
      </c>
      <c r="F21" s="31"/>
      <c r="G21" s="31"/>
      <c r="H21" s="31"/>
      <c r="I21" s="31"/>
      <c r="J21" s="31">
        <f t="shared" si="0"/>
        <v>0</v>
      </c>
      <c r="K21" s="31" t="str">
        <f t="shared" si="1"/>
        <v>0</v>
      </c>
      <c r="L21" s="31"/>
    </row>
    <row r="22" spans="1:12" ht="18" customHeight="1" x14ac:dyDescent="0.2">
      <c r="A22" s="31">
        <v>15</v>
      </c>
      <c r="B22" s="5">
        <v>7777</v>
      </c>
      <c r="C22" s="65" t="s">
        <v>14</v>
      </c>
      <c r="D22" s="66" t="s">
        <v>335</v>
      </c>
      <c r="E22" s="66" t="s">
        <v>336</v>
      </c>
      <c r="F22" s="31"/>
      <c r="G22" s="31"/>
      <c r="H22" s="31"/>
      <c r="I22" s="31"/>
      <c r="J22" s="31">
        <f t="shared" si="0"/>
        <v>0</v>
      </c>
      <c r="K22" s="31" t="str">
        <f t="shared" si="1"/>
        <v>0</v>
      </c>
      <c r="L22" s="31"/>
    </row>
    <row r="23" spans="1:12" ht="18" customHeight="1" x14ac:dyDescent="0.2">
      <c r="A23" s="31">
        <v>16</v>
      </c>
      <c r="B23" s="5">
        <v>7778</v>
      </c>
      <c r="C23" s="65" t="s">
        <v>14</v>
      </c>
      <c r="D23" s="66" t="s">
        <v>337</v>
      </c>
      <c r="E23" s="66" t="s">
        <v>338</v>
      </c>
      <c r="F23" s="31"/>
      <c r="G23" s="31"/>
      <c r="H23" s="31"/>
      <c r="I23" s="31"/>
      <c r="J23" s="31">
        <f t="shared" si="0"/>
        <v>0</v>
      </c>
      <c r="K23" s="31" t="str">
        <f t="shared" si="1"/>
        <v>0</v>
      </c>
      <c r="L23" s="31"/>
    </row>
    <row r="24" spans="1:12" ht="18" customHeight="1" x14ac:dyDescent="0.2">
      <c r="A24" s="31">
        <v>17</v>
      </c>
      <c r="B24" s="5">
        <v>7779</v>
      </c>
      <c r="C24" s="67" t="s">
        <v>14</v>
      </c>
      <c r="D24" s="68" t="s">
        <v>339</v>
      </c>
      <c r="E24" s="68" t="s">
        <v>11</v>
      </c>
      <c r="F24" s="31"/>
      <c r="G24" s="31"/>
      <c r="H24" s="31"/>
      <c r="I24" s="31"/>
      <c r="J24" s="31">
        <f t="shared" si="0"/>
        <v>0</v>
      </c>
      <c r="K24" s="31" t="str">
        <f t="shared" si="1"/>
        <v>0</v>
      </c>
      <c r="L24" s="31"/>
    </row>
    <row r="25" spans="1:12" ht="18" customHeight="1" x14ac:dyDescent="0.2">
      <c r="A25" s="31">
        <v>18</v>
      </c>
      <c r="B25" s="5">
        <v>7780</v>
      </c>
      <c r="C25" s="69" t="s">
        <v>14</v>
      </c>
      <c r="D25" s="70" t="s">
        <v>340</v>
      </c>
      <c r="E25" s="70" t="s">
        <v>341</v>
      </c>
      <c r="F25" s="31"/>
      <c r="G25" s="31"/>
      <c r="H25" s="31"/>
      <c r="I25" s="31"/>
      <c r="J25" s="31">
        <f t="shared" si="0"/>
        <v>0</v>
      </c>
      <c r="K25" s="31" t="str">
        <f t="shared" si="1"/>
        <v>0</v>
      </c>
      <c r="L25" s="31"/>
    </row>
    <row r="26" spans="1:12" ht="18" customHeight="1" x14ac:dyDescent="0.2">
      <c r="A26" s="31">
        <v>19</v>
      </c>
      <c r="B26" s="5">
        <v>7781</v>
      </c>
      <c r="C26" s="65" t="s">
        <v>14</v>
      </c>
      <c r="D26" s="66" t="s">
        <v>342</v>
      </c>
      <c r="E26" s="66" t="s">
        <v>343</v>
      </c>
      <c r="F26" s="31"/>
      <c r="G26" s="31"/>
      <c r="H26" s="31"/>
      <c r="I26" s="31"/>
      <c r="J26" s="31">
        <f t="shared" si="0"/>
        <v>0</v>
      </c>
      <c r="K26" s="31" t="str">
        <f t="shared" si="1"/>
        <v>0</v>
      </c>
      <c r="L26" s="31"/>
    </row>
    <row r="27" spans="1:12" ht="18" customHeight="1" x14ac:dyDescent="0.2">
      <c r="A27" s="31">
        <v>20</v>
      </c>
      <c r="B27" s="5">
        <v>7782</v>
      </c>
      <c r="C27" s="65" t="s">
        <v>14</v>
      </c>
      <c r="D27" s="66" t="s">
        <v>344</v>
      </c>
      <c r="E27" s="66" t="s">
        <v>345</v>
      </c>
      <c r="F27" s="31"/>
      <c r="G27" s="31"/>
      <c r="H27" s="31"/>
      <c r="I27" s="31"/>
      <c r="J27" s="31">
        <f t="shared" si="0"/>
        <v>0</v>
      </c>
      <c r="K27" s="31" t="str">
        <f t="shared" si="1"/>
        <v>0</v>
      </c>
      <c r="L27" s="31"/>
    </row>
    <row r="28" spans="1:12" ht="18" customHeight="1" x14ac:dyDescent="0.2">
      <c r="A28" s="31">
        <v>21</v>
      </c>
      <c r="B28" s="5">
        <v>7783</v>
      </c>
      <c r="C28" s="65" t="s">
        <v>14</v>
      </c>
      <c r="D28" s="66" t="s">
        <v>187</v>
      </c>
      <c r="E28" s="66" t="s">
        <v>109</v>
      </c>
      <c r="F28" s="31"/>
      <c r="G28" s="31"/>
      <c r="H28" s="31"/>
      <c r="I28" s="31"/>
      <c r="J28" s="31">
        <f t="shared" si="0"/>
        <v>0</v>
      </c>
      <c r="K28" s="31" t="str">
        <f t="shared" si="1"/>
        <v>0</v>
      </c>
      <c r="L28" s="31"/>
    </row>
    <row r="29" spans="1:12" ht="18" customHeight="1" x14ac:dyDescent="0.2">
      <c r="A29" s="31">
        <v>22</v>
      </c>
      <c r="B29" s="5">
        <v>7784</v>
      </c>
      <c r="C29" s="65" t="s">
        <v>14</v>
      </c>
      <c r="D29" s="66" t="s">
        <v>346</v>
      </c>
      <c r="E29" s="66" t="s">
        <v>347</v>
      </c>
      <c r="F29" s="31"/>
      <c r="G29" s="31"/>
      <c r="H29" s="31"/>
      <c r="I29" s="31"/>
      <c r="J29" s="31">
        <f t="shared" si="0"/>
        <v>0</v>
      </c>
      <c r="K29" s="31" t="str">
        <f t="shared" si="1"/>
        <v>0</v>
      </c>
      <c r="L29" s="31"/>
    </row>
    <row r="30" spans="1:12" ht="18" customHeight="1" x14ac:dyDescent="0.2">
      <c r="A30" s="31">
        <v>23</v>
      </c>
      <c r="B30" s="5">
        <v>7785</v>
      </c>
      <c r="C30" s="65" t="s">
        <v>14</v>
      </c>
      <c r="D30" s="66" t="s">
        <v>348</v>
      </c>
      <c r="E30" s="66" t="s">
        <v>349</v>
      </c>
      <c r="F30" s="31"/>
      <c r="G30" s="31"/>
      <c r="H30" s="31"/>
      <c r="I30" s="31"/>
      <c r="J30" s="31">
        <f t="shared" si="0"/>
        <v>0</v>
      </c>
      <c r="K30" s="31" t="str">
        <f t="shared" si="1"/>
        <v>0</v>
      </c>
      <c r="L30" s="31"/>
    </row>
    <row r="31" spans="1:12" ht="18" customHeight="1" x14ac:dyDescent="0.2">
      <c r="A31" s="31">
        <v>24</v>
      </c>
      <c r="B31" s="5">
        <v>7786</v>
      </c>
      <c r="C31" s="65" t="s">
        <v>14</v>
      </c>
      <c r="D31" s="66" t="s">
        <v>350</v>
      </c>
      <c r="E31" s="66" t="s">
        <v>109</v>
      </c>
      <c r="F31" s="31"/>
      <c r="G31" s="31"/>
      <c r="H31" s="31"/>
      <c r="I31" s="31"/>
      <c r="J31" s="31">
        <f t="shared" si="0"/>
        <v>0</v>
      </c>
      <c r="K31" s="31" t="str">
        <f t="shared" si="1"/>
        <v>0</v>
      </c>
      <c r="L31" s="31"/>
    </row>
    <row r="32" spans="1:12" ht="18" customHeight="1" x14ac:dyDescent="0.2">
      <c r="A32" s="31">
        <v>25</v>
      </c>
      <c r="B32" s="5">
        <v>7787</v>
      </c>
      <c r="C32" s="65" t="s">
        <v>14</v>
      </c>
      <c r="D32" s="66" t="s">
        <v>351</v>
      </c>
      <c r="E32" s="66" t="s">
        <v>352</v>
      </c>
      <c r="F32" s="31"/>
      <c r="G32" s="31"/>
      <c r="H32" s="31"/>
      <c r="I32" s="31"/>
      <c r="J32" s="31">
        <f t="shared" si="0"/>
        <v>0</v>
      </c>
      <c r="K32" s="31" t="str">
        <f t="shared" si="1"/>
        <v>0</v>
      </c>
      <c r="L32" s="31"/>
    </row>
    <row r="33" spans="1:12" ht="18" customHeight="1" x14ac:dyDescent="0.2">
      <c r="A33" s="31">
        <v>26</v>
      </c>
      <c r="B33" s="5">
        <v>7790</v>
      </c>
      <c r="C33" s="65" t="s">
        <v>14</v>
      </c>
      <c r="D33" s="66" t="s">
        <v>353</v>
      </c>
      <c r="E33" s="66" t="s">
        <v>354</v>
      </c>
      <c r="F33" s="31"/>
      <c r="G33" s="31"/>
      <c r="H33" s="31"/>
      <c r="I33" s="31"/>
      <c r="J33" s="31">
        <f t="shared" si="0"/>
        <v>0</v>
      </c>
      <c r="K33" s="31" t="str">
        <f t="shared" si="1"/>
        <v>0</v>
      </c>
      <c r="L33" s="31"/>
    </row>
    <row r="34" spans="1:12" ht="18" customHeight="1" x14ac:dyDescent="0.2">
      <c r="A34" s="31">
        <v>27</v>
      </c>
      <c r="B34" s="5">
        <v>7791</v>
      </c>
      <c r="C34" s="65" t="s">
        <v>14</v>
      </c>
      <c r="D34" s="66" t="s">
        <v>355</v>
      </c>
      <c r="E34" s="66" t="s">
        <v>79</v>
      </c>
      <c r="F34" s="31"/>
      <c r="G34" s="31"/>
      <c r="H34" s="31"/>
      <c r="I34" s="31"/>
      <c r="J34" s="31">
        <f t="shared" si="0"/>
        <v>0</v>
      </c>
      <c r="K34" s="31" t="str">
        <f t="shared" si="1"/>
        <v>0</v>
      </c>
      <c r="L34" s="31"/>
    </row>
    <row r="35" spans="1:12" ht="18" customHeight="1" x14ac:dyDescent="0.2">
      <c r="A35" s="31">
        <v>28</v>
      </c>
      <c r="B35" s="5">
        <v>7792</v>
      </c>
      <c r="C35" s="65" t="s">
        <v>14</v>
      </c>
      <c r="D35" s="66" t="s">
        <v>356</v>
      </c>
      <c r="E35" s="66" t="s">
        <v>109</v>
      </c>
      <c r="F35" s="31"/>
      <c r="G35" s="31"/>
      <c r="H35" s="31"/>
      <c r="I35" s="31"/>
      <c r="J35" s="31">
        <f t="shared" si="0"/>
        <v>0</v>
      </c>
      <c r="K35" s="31" t="str">
        <f t="shared" si="1"/>
        <v>0</v>
      </c>
      <c r="L35" s="31"/>
    </row>
    <row r="36" spans="1:12" ht="18" customHeight="1" x14ac:dyDescent="0.2">
      <c r="A36" s="31">
        <v>29</v>
      </c>
      <c r="B36" s="5">
        <v>7793</v>
      </c>
      <c r="C36" s="65" t="s">
        <v>14</v>
      </c>
      <c r="D36" s="66" t="s">
        <v>357</v>
      </c>
      <c r="E36" s="66" t="s">
        <v>89</v>
      </c>
      <c r="F36" s="31"/>
      <c r="G36" s="31"/>
      <c r="H36" s="31"/>
      <c r="I36" s="31"/>
      <c r="J36" s="31">
        <f t="shared" si="0"/>
        <v>0</v>
      </c>
      <c r="K36" s="31" t="str">
        <f t="shared" si="1"/>
        <v>0</v>
      </c>
      <c r="L36" s="31"/>
    </row>
    <row r="37" spans="1:12" ht="18" customHeight="1" x14ac:dyDescent="0.2">
      <c r="A37" s="31">
        <v>30</v>
      </c>
      <c r="B37" s="5">
        <v>7794</v>
      </c>
      <c r="C37" s="65" t="s">
        <v>14</v>
      </c>
      <c r="D37" s="66" t="s">
        <v>358</v>
      </c>
      <c r="E37" s="66" t="s">
        <v>359</v>
      </c>
      <c r="F37" s="31"/>
      <c r="G37" s="31"/>
      <c r="H37" s="31"/>
      <c r="I37" s="31"/>
      <c r="J37" s="31">
        <f t="shared" si="0"/>
        <v>0</v>
      </c>
      <c r="K37" s="31" t="str">
        <f t="shared" si="1"/>
        <v>0</v>
      </c>
      <c r="L37" s="31"/>
    </row>
    <row r="38" spans="1:12" ht="18" customHeight="1" x14ac:dyDescent="0.2">
      <c r="A38" s="31">
        <v>31</v>
      </c>
      <c r="B38" s="5">
        <v>7795</v>
      </c>
      <c r="C38" s="65" t="s">
        <v>14</v>
      </c>
      <c r="D38" s="66" t="s">
        <v>360</v>
      </c>
      <c r="E38" s="66" t="s">
        <v>16</v>
      </c>
      <c r="F38" s="31"/>
      <c r="G38" s="31"/>
      <c r="H38" s="31"/>
      <c r="I38" s="31"/>
      <c r="J38" s="31">
        <f t="shared" si="0"/>
        <v>0</v>
      </c>
      <c r="K38" s="31" t="str">
        <f t="shared" si="1"/>
        <v>0</v>
      </c>
      <c r="L38" s="31"/>
    </row>
    <row r="39" spans="1:12" ht="18" customHeight="1" x14ac:dyDescent="0.2">
      <c r="A39" s="31">
        <v>32</v>
      </c>
      <c r="B39" s="5">
        <v>7796</v>
      </c>
      <c r="C39" s="65" t="s">
        <v>14</v>
      </c>
      <c r="D39" s="66" t="s">
        <v>361</v>
      </c>
      <c r="E39" s="66" t="s">
        <v>362</v>
      </c>
      <c r="F39" s="31"/>
      <c r="G39" s="31"/>
      <c r="H39" s="31"/>
      <c r="I39" s="31"/>
      <c r="J39" s="31">
        <f t="shared" si="0"/>
        <v>0</v>
      </c>
      <c r="K39" s="31" t="str">
        <f t="shared" si="1"/>
        <v>0</v>
      </c>
      <c r="L39" s="31"/>
    </row>
    <row r="40" spans="1:12" ht="18" customHeight="1" x14ac:dyDescent="0.2">
      <c r="A40" s="31">
        <v>33</v>
      </c>
      <c r="B40" s="5">
        <v>7840</v>
      </c>
      <c r="C40" s="1" t="s">
        <v>14</v>
      </c>
      <c r="D40" s="2" t="s">
        <v>363</v>
      </c>
      <c r="E40" s="3" t="s">
        <v>364</v>
      </c>
      <c r="F40" s="31"/>
      <c r="G40" s="31"/>
      <c r="H40" s="31"/>
      <c r="I40" s="31"/>
      <c r="J40" s="31">
        <f t="shared" si="0"/>
        <v>0</v>
      </c>
      <c r="K40" s="31" t="str">
        <f t="shared" si="1"/>
        <v>0</v>
      </c>
      <c r="L40" s="31"/>
    </row>
    <row r="41" spans="1:12" ht="18" customHeight="1" x14ac:dyDescent="0.2">
      <c r="A41" s="31">
        <v>34</v>
      </c>
      <c r="B41" s="5">
        <v>7797</v>
      </c>
      <c r="C41" s="65" t="s">
        <v>30</v>
      </c>
      <c r="D41" s="66" t="s">
        <v>365</v>
      </c>
      <c r="E41" s="66" t="s">
        <v>97</v>
      </c>
      <c r="F41" s="31"/>
      <c r="G41" s="31"/>
      <c r="H41" s="31"/>
      <c r="I41" s="31"/>
      <c r="J41" s="31">
        <f t="shared" si="0"/>
        <v>0</v>
      </c>
      <c r="K41" s="31" t="str">
        <f t="shared" si="1"/>
        <v>0</v>
      </c>
      <c r="L41" s="31"/>
    </row>
    <row r="42" spans="1:12" ht="18" customHeight="1" x14ac:dyDescent="0.2">
      <c r="A42" s="31">
        <v>35</v>
      </c>
      <c r="B42" s="5">
        <v>7798</v>
      </c>
      <c r="C42" s="65" t="s">
        <v>30</v>
      </c>
      <c r="D42" s="66" t="s">
        <v>366</v>
      </c>
      <c r="E42" s="66" t="s">
        <v>367</v>
      </c>
      <c r="F42" s="31"/>
      <c r="G42" s="31"/>
      <c r="H42" s="31"/>
      <c r="I42" s="31"/>
      <c r="J42" s="31">
        <f t="shared" si="0"/>
        <v>0</v>
      </c>
      <c r="K42" s="31" t="str">
        <f t="shared" si="1"/>
        <v>0</v>
      </c>
      <c r="L42" s="31"/>
    </row>
    <row r="43" spans="1:12" ht="18" customHeight="1" x14ac:dyDescent="0.2">
      <c r="A43" s="31">
        <v>36</v>
      </c>
      <c r="B43" s="5">
        <v>7799</v>
      </c>
      <c r="C43" s="65" t="s">
        <v>30</v>
      </c>
      <c r="D43" s="66" t="s">
        <v>368</v>
      </c>
      <c r="E43" s="66" t="s">
        <v>109</v>
      </c>
      <c r="F43" s="31"/>
      <c r="G43" s="31"/>
      <c r="H43" s="31"/>
      <c r="I43" s="31"/>
      <c r="J43" s="31">
        <f t="shared" si="0"/>
        <v>0</v>
      </c>
      <c r="K43" s="31" t="str">
        <f t="shared" si="1"/>
        <v>0</v>
      </c>
      <c r="L43" s="31"/>
    </row>
    <row r="44" spans="1:12" ht="18" customHeight="1" x14ac:dyDescent="0.2">
      <c r="A44" s="31">
        <v>37</v>
      </c>
      <c r="B44" s="5">
        <v>7800</v>
      </c>
      <c r="C44" s="65" t="s">
        <v>30</v>
      </c>
      <c r="D44" s="66" t="s">
        <v>369</v>
      </c>
      <c r="E44" s="66" t="s">
        <v>370</v>
      </c>
      <c r="F44" s="31"/>
      <c r="G44" s="31"/>
      <c r="H44" s="31"/>
      <c r="I44" s="31"/>
      <c r="J44" s="31">
        <f t="shared" si="0"/>
        <v>0</v>
      </c>
      <c r="K44" s="31" t="str">
        <f t="shared" si="1"/>
        <v>0</v>
      </c>
      <c r="L44" s="31"/>
    </row>
    <row r="45" spans="1:12" ht="18" customHeight="1" x14ac:dyDescent="0.2">
      <c r="A45" s="31">
        <v>38</v>
      </c>
      <c r="B45" s="5">
        <v>7801</v>
      </c>
      <c r="C45" s="1" t="s">
        <v>30</v>
      </c>
      <c r="D45" s="2" t="s">
        <v>371</v>
      </c>
      <c r="E45" s="2" t="s">
        <v>372</v>
      </c>
      <c r="F45" s="31"/>
      <c r="G45" s="31"/>
      <c r="H45" s="31"/>
      <c r="I45" s="31"/>
      <c r="J45" s="31">
        <f t="shared" si="0"/>
        <v>0</v>
      </c>
      <c r="K45" s="31" t="str">
        <f t="shared" si="1"/>
        <v>0</v>
      </c>
      <c r="L45" s="31"/>
    </row>
    <row r="46" spans="1:12" ht="18" customHeight="1" x14ac:dyDescent="0.2">
      <c r="A46" s="31">
        <v>39</v>
      </c>
      <c r="B46" s="5">
        <v>7802</v>
      </c>
      <c r="C46" s="65" t="s">
        <v>30</v>
      </c>
      <c r="D46" s="66" t="s">
        <v>35</v>
      </c>
      <c r="E46" s="66" t="s">
        <v>113</v>
      </c>
      <c r="F46" s="31"/>
      <c r="G46" s="31"/>
      <c r="H46" s="31"/>
      <c r="I46" s="31"/>
      <c r="J46" s="31">
        <f t="shared" si="0"/>
        <v>0</v>
      </c>
      <c r="K46" s="31" t="str">
        <f t="shared" si="1"/>
        <v>0</v>
      </c>
      <c r="L46" s="31"/>
    </row>
    <row r="47" spans="1:12" ht="18" customHeight="1" x14ac:dyDescent="0.2">
      <c r="A47" s="31">
        <v>40</v>
      </c>
      <c r="B47" s="5">
        <v>7803</v>
      </c>
      <c r="C47" s="65" t="s">
        <v>30</v>
      </c>
      <c r="D47" s="66" t="s">
        <v>373</v>
      </c>
      <c r="E47" s="66" t="s">
        <v>82</v>
      </c>
      <c r="F47" s="31"/>
      <c r="G47" s="31"/>
      <c r="H47" s="31"/>
      <c r="I47" s="31"/>
      <c r="J47" s="31">
        <f t="shared" si="0"/>
        <v>0</v>
      </c>
      <c r="K47" s="31" t="str">
        <f t="shared" si="1"/>
        <v>0</v>
      </c>
      <c r="L47" s="31"/>
    </row>
    <row r="48" spans="1:12" ht="18" customHeight="1" x14ac:dyDescent="0.2">
      <c r="A48" s="31">
        <v>41</v>
      </c>
      <c r="B48" s="5">
        <v>7804</v>
      </c>
      <c r="C48" s="65" t="s">
        <v>30</v>
      </c>
      <c r="D48" s="66" t="s">
        <v>374</v>
      </c>
      <c r="E48" s="66" t="s">
        <v>375</v>
      </c>
      <c r="F48" s="31"/>
      <c r="G48" s="31"/>
      <c r="H48" s="31"/>
      <c r="I48" s="31"/>
      <c r="J48" s="31">
        <f t="shared" si="0"/>
        <v>0</v>
      </c>
      <c r="K48" s="31" t="str">
        <f t="shared" si="1"/>
        <v>0</v>
      </c>
      <c r="L48" s="31"/>
    </row>
    <row r="49" spans="1:13" ht="18" customHeight="1" x14ac:dyDescent="0.2">
      <c r="A49" s="31">
        <v>42</v>
      </c>
      <c r="B49" s="5">
        <v>7805</v>
      </c>
      <c r="C49" s="1" t="s">
        <v>30</v>
      </c>
      <c r="D49" s="2" t="s">
        <v>376</v>
      </c>
      <c r="E49" s="2" t="s">
        <v>377</v>
      </c>
      <c r="F49" s="31"/>
      <c r="G49" s="31"/>
      <c r="H49" s="31"/>
      <c r="I49" s="31"/>
      <c r="J49" s="31">
        <f t="shared" si="0"/>
        <v>0</v>
      </c>
      <c r="K49" s="31" t="str">
        <f t="shared" si="1"/>
        <v>0</v>
      </c>
      <c r="L49" s="31"/>
    </row>
    <row r="50" spans="1:13" ht="18" customHeight="1" x14ac:dyDescent="0.2">
      <c r="A50" s="31">
        <v>43</v>
      </c>
      <c r="B50" s="5">
        <v>7806</v>
      </c>
      <c r="C50" s="1" t="s">
        <v>30</v>
      </c>
      <c r="D50" s="2" t="s">
        <v>378</v>
      </c>
      <c r="E50" s="2" t="s">
        <v>379</v>
      </c>
      <c r="F50" s="31"/>
      <c r="G50" s="31"/>
      <c r="H50" s="31"/>
      <c r="I50" s="31"/>
      <c r="J50" s="31">
        <f t="shared" si="0"/>
        <v>0</v>
      </c>
      <c r="K50" s="31" t="str">
        <f t="shared" si="1"/>
        <v>0</v>
      </c>
      <c r="L50" s="31"/>
    </row>
    <row r="51" spans="1:13" ht="18" customHeight="1" x14ac:dyDescent="0.2">
      <c r="A51" s="31">
        <v>44</v>
      </c>
      <c r="B51" s="5">
        <v>7807</v>
      </c>
      <c r="C51" s="65" t="s">
        <v>30</v>
      </c>
      <c r="D51" s="66" t="s">
        <v>380</v>
      </c>
      <c r="E51" s="66" t="s">
        <v>173</v>
      </c>
      <c r="F51" s="31"/>
      <c r="G51" s="31"/>
      <c r="H51" s="31"/>
      <c r="I51" s="31"/>
      <c r="J51" s="31">
        <f t="shared" si="0"/>
        <v>0</v>
      </c>
      <c r="K51" s="31" t="str">
        <f t="shared" si="1"/>
        <v>0</v>
      </c>
      <c r="L51" s="31"/>
    </row>
    <row r="52" spans="1:13" ht="18" customHeight="1" x14ac:dyDescent="0.2">
      <c r="A52" s="31">
        <v>45</v>
      </c>
      <c r="B52" s="5">
        <v>7808</v>
      </c>
      <c r="C52" s="1" t="s">
        <v>30</v>
      </c>
      <c r="D52" s="2" t="s">
        <v>381</v>
      </c>
      <c r="E52" s="2" t="s">
        <v>382</v>
      </c>
      <c r="F52" s="31"/>
      <c r="G52" s="31"/>
      <c r="H52" s="31"/>
      <c r="I52" s="31"/>
      <c r="J52" s="31">
        <f t="shared" si="0"/>
        <v>0</v>
      </c>
      <c r="K52" s="31" t="str">
        <f t="shared" si="1"/>
        <v>0</v>
      </c>
      <c r="L52" s="31"/>
    </row>
    <row r="55" spans="1:13" ht="18" customHeight="1" x14ac:dyDescent="0.55000000000000004">
      <c r="D55" s="98" t="s">
        <v>63</v>
      </c>
      <c r="E55" s="105"/>
      <c r="F55" s="105"/>
      <c r="G55" s="105"/>
      <c r="H55" s="36" t="s">
        <v>68</v>
      </c>
      <c r="I55" s="101"/>
      <c r="J55" s="101"/>
      <c r="K55" s="101"/>
      <c r="L55" s="83" t="s">
        <v>69</v>
      </c>
      <c r="M55" s="38"/>
    </row>
    <row r="56" spans="1:13" ht="18" customHeight="1" x14ac:dyDescent="0.55000000000000004">
      <c r="D56" s="15" t="s">
        <v>64</v>
      </c>
      <c r="E56" s="17" t="s">
        <v>65</v>
      </c>
      <c r="F56" s="105" t="s">
        <v>66</v>
      </c>
      <c r="G56" s="105"/>
      <c r="H56" s="8"/>
      <c r="I56" s="102" t="s">
        <v>70</v>
      </c>
      <c r="J56" s="102"/>
      <c r="K56" s="102"/>
      <c r="L56" s="81"/>
      <c r="M56" s="8"/>
    </row>
    <row r="57" spans="1:13" ht="18" customHeight="1" x14ac:dyDescent="0.55000000000000004">
      <c r="D57" s="30">
        <v>4</v>
      </c>
      <c r="E57" s="87">
        <f>COUNTIF(K8:K53,"4")</f>
        <v>0</v>
      </c>
      <c r="F57" s="97">
        <f>(E57*100)/E66</f>
        <v>0</v>
      </c>
      <c r="G57" s="97"/>
      <c r="H57" s="8"/>
      <c r="I57" s="96" t="s">
        <v>71</v>
      </c>
      <c r="J57" s="96"/>
      <c r="K57" s="96"/>
      <c r="L57" s="81"/>
      <c r="M57" s="8"/>
    </row>
    <row r="58" spans="1:13" ht="18" customHeight="1" x14ac:dyDescent="0.55000000000000004">
      <c r="D58" s="14">
        <v>3.5</v>
      </c>
      <c r="E58" s="87">
        <f>COUNTIF(K8:K53,"3.5")</f>
        <v>0</v>
      </c>
      <c r="F58" s="97">
        <f>(E58*100)/E66</f>
        <v>0</v>
      </c>
      <c r="G58" s="97"/>
      <c r="H58" s="39"/>
      <c r="I58" s="106"/>
      <c r="J58" s="106"/>
      <c r="K58" s="106"/>
      <c r="L58" s="86"/>
      <c r="M58" s="8"/>
    </row>
    <row r="59" spans="1:13" ht="18" customHeight="1" x14ac:dyDescent="0.55000000000000004">
      <c r="D59" s="14">
        <v>3</v>
      </c>
      <c r="E59" s="87">
        <f>COUNTIF(K8:K53,"3")</f>
        <v>0</v>
      </c>
      <c r="F59" s="97">
        <f>(E59*100)/E66</f>
        <v>0</v>
      </c>
      <c r="G59" s="97"/>
      <c r="H59" s="36" t="s">
        <v>68</v>
      </c>
      <c r="I59" s="96"/>
      <c r="J59" s="96"/>
      <c r="K59" s="96"/>
      <c r="L59" s="81"/>
      <c r="M59" s="8"/>
    </row>
    <row r="60" spans="1:13" ht="18" customHeight="1" x14ac:dyDescent="0.55000000000000004">
      <c r="D60" s="14">
        <v>2.5</v>
      </c>
      <c r="E60" s="87">
        <f>COUNTIF(K8:K53,"2.5")</f>
        <v>0</v>
      </c>
      <c r="F60" s="97">
        <f>(E60*100)/E66</f>
        <v>0</v>
      </c>
      <c r="G60" s="97"/>
      <c r="H60" s="41"/>
      <c r="I60" s="102" t="s">
        <v>72</v>
      </c>
      <c r="J60" s="102"/>
      <c r="K60" s="102"/>
      <c r="L60" s="84"/>
      <c r="M60" s="41"/>
    </row>
    <row r="61" spans="1:13" ht="18" customHeight="1" x14ac:dyDescent="0.55000000000000004">
      <c r="D61" s="14">
        <v>2</v>
      </c>
      <c r="E61" s="87">
        <f>COUNTIF(K8:K53,"2")</f>
        <v>0</v>
      </c>
      <c r="F61" s="97">
        <f>(E61*100)/E66</f>
        <v>0</v>
      </c>
      <c r="G61" s="97"/>
      <c r="H61" s="94" t="s">
        <v>384</v>
      </c>
      <c r="I61" s="95"/>
      <c r="J61" s="95"/>
      <c r="K61" s="95"/>
      <c r="L61" s="95"/>
      <c r="M61" s="95"/>
    </row>
    <row r="62" spans="1:13" ht="18" customHeight="1" x14ac:dyDescent="0.55000000000000004">
      <c r="D62" s="14">
        <v>1.5</v>
      </c>
      <c r="E62" s="87">
        <f>COUNTIF(K8:K53,"1.5")</f>
        <v>0</v>
      </c>
      <c r="F62" s="97">
        <f>(E62*100)/E66</f>
        <v>0</v>
      </c>
      <c r="G62" s="97"/>
      <c r="H62" s="8"/>
      <c r="I62" s="8"/>
      <c r="J62" s="8"/>
      <c r="K62" s="8"/>
      <c r="L62" s="8"/>
      <c r="M62" s="8"/>
    </row>
    <row r="63" spans="1:13" ht="18" customHeight="1" x14ac:dyDescent="0.55000000000000004">
      <c r="D63" s="14">
        <v>1</v>
      </c>
      <c r="E63" s="87">
        <f>COUNTIF(L8:L53,"1")</f>
        <v>0</v>
      </c>
      <c r="F63" s="97">
        <f>(E63*100)/E66</f>
        <v>0</v>
      </c>
      <c r="G63" s="97"/>
      <c r="H63" s="36" t="s">
        <v>68</v>
      </c>
      <c r="I63" s="96"/>
      <c r="J63" s="96"/>
      <c r="K63" s="96"/>
      <c r="L63" s="81"/>
      <c r="M63" s="8"/>
    </row>
    <row r="64" spans="1:13" ht="18" customHeight="1" x14ac:dyDescent="0.55000000000000004">
      <c r="D64" s="14">
        <v>0</v>
      </c>
      <c r="E64" s="87">
        <f>COUNTIF(K8:K53,"0")</f>
        <v>45</v>
      </c>
      <c r="F64" s="97">
        <f>(E64*100)/E66</f>
        <v>100</v>
      </c>
      <c r="G64" s="97"/>
      <c r="H64" s="8"/>
      <c r="I64" s="96" t="s">
        <v>74</v>
      </c>
      <c r="J64" s="96"/>
      <c r="K64" s="96"/>
      <c r="L64" s="81"/>
      <c r="M64" s="8"/>
    </row>
    <row r="65" spans="4:13" ht="18" customHeight="1" x14ac:dyDescent="0.55000000000000004">
      <c r="D65" s="14" t="s">
        <v>67</v>
      </c>
      <c r="E65" s="87">
        <f>COUNTIF(K8:K53,"ร")</f>
        <v>0</v>
      </c>
      <c r="F65" s="97">
        <f>(E65*100)/E66</f>
        <v>0</v>
      </c>
      <c r="G65" s="97"/>
      <c r="H65" s="8"/>
      <c r="I65" s="96" t="s">
        <v>75</v>
      </c>
      <c r="J65" s="96"/>
      <c r="K65" s="96"/>
      <c r="L65" s="81"/>
      <c r="M65" s="8"/>
    </row>
    <row r="66" spans="4:13" ht="18" customHeight="1" x14ac:dyDescent="0.55000000000000004">
      <c r="D66" s="89" t="s">
        <v>62</v>
      </c>
      <c r="E66" s="87">
        <f>SUM(E57:E65)</f>
        <v>45</v>
      </c>
      <c r="F66" s="97">
        <f>SUM(F57:F65)</f>
        <v>100</v>
      </c>
      <c r="G66" s="97"/>
      <c r="H66" s="9"/>
      <c r="I66" s="9"/>
      <c r="J66" s="9"/>
      <c r="K66" s="9"/>
      <c r="L66" s="9"/>
      <c r="M66" s="9"/>
    </row>
  </sheetData>
  <mergeCells count="33">
    <mergeCell ref="D55:G55"/>
    <mergeCell ref="I55:K55"/>
    <mergeCell ref="F56:G56"/>
    <mergeCell ref="A1:L1"/>
    <mergeCell ref="A2:L2"/>
    <mergeCell ref="A3:L3"/>
    <mergeCell ref="A4:A7"/>
    <mergeCell ref="C4:E7"/>
    <mergeCell ref="F4:J4"/>
    <mergeCell ref="K4:K7"/>
    <mergeCell ref="L4:L7"/>
    <mergeCell ref="G5:G6"/>
    <mergeCell ref="I5:I6"/>
    <mergeCell ref="J5:J6"/>
    <mergeCell ref="I56:K56"/>
    <mergeCell ref="F58:G58"/>
    <mergeCell ref="I58:K58"/>
    <mergeCell ref="F59:G59"/>
    <mergeCell ref="I59:K59"/>
    <mergeCell ref="F57:G57"/>
    <mergeCell ref="I57:K57"/>
    <mergeCell ref="F66:G66"/>
    <mergeCell ref="F60:G60"/>
    <mergeCell ref="I60:K60"/>
    <mergeCell ref="F65:G65"/>
    <mergeCell ref="I65:K65"/>
    <mergeCell ref="F61:G61"/>
    <mergeCell ref="H61:M61"/>
    <mergeCell ref="F62:G62"/>
    <mergeCell ref="F63:G63"/>
    <mergeCell ref="I63:K63"/>
    <mergeCell ref="F64:G64"/>
    <mergeCell ref="I64:K64"/>
  </mergeCells>
  <pageMargins left="0.90551181102362199" right="0.70866141732283461" top="0.74803149606299213" bottom="0.74803149606299213" header="0.31496062992125984" footer="0.31496062992125984"/>
  <pageSetup paperSize="9" scale="74" orientation="portrait" r:id="rId1"/>
  <rowBreaks count="1" manualBreakCount="1">
    <brk id="5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Q11" sqref="Q11"/>
    </sheetView>
  </sheetViews>
  <sheetFormatPr defaultRowHeight="14.25" x14ac:dyDescent="0.2"/>
  <sheetData>
    <row r="1" spans="1:13" ht="27.75" x14ac:dyDescent="0.2">
      <c r="A1" s="134" t="s">
        <v>76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ht="24" x14ac:dyDescent="0.2">
      <c r="A2" s="71" t="s">
        <v>385</v>
      </c>
      <c r="B2" s="71" t="s">
        <v>386</v>
      </c>
    </row>
    <row r="3" spans="1:13" ht="24" x14ac:dyDescent="0.2">
      <c r="A3" s="71" t="s">
        <v>387</v>
      </c>
      <c r="B3" s="71" t="s">
        <v>388</v>
      </c>
    </row>
    <row r="4" spans="1:13" ht="24" x14ac:dyDescent="0.2">
      <c r="B4" s="71" t="s">
        <v>390</v>
      </c>
    </row>
    <row r="5" spans="1:13" ht="24" x14ac:dyDescent="0.2">
      <c r="A5" s="71" t="s">
        <v>391</v>
      </c>
    </row>
    <row r="6" spans="1:13" ht="24" x14ac:dyDescent="0.2">
      <c r="A6" s="71" t="s">
        <v>392</v>
      </c>
      <c r="H6" s="71" t="s">
        <v>393</v>
      </c>
    </row>
    <row r="7" spans="1:13" ht="24" x14ac:dyDescent="0.2">
      <c r="A7" s="71" t="s">
        <v>394</v>
      </c>
      <c r="H7" s="71" t="s">
        <v>395</v>
      </c>
    </row>
    <row r="8" spans="1:13" ht="24.75" thickBot="1" x14ac:dyDescent="0.25">
      <c r="A8" s="71" t="s">
        <v>396</v>
      </c>
    </row>
    <row r="9" spans="1:13" ht="48.75" thickBot="1" x14ac:dyDescent="0.25">
      <c r="A9" s="72" t="s">
        <v>397</v>
      </c>
      <c r="B9" s="135" t="s">
        <v>398</v>
      </c>
      <c r="C9" s="136"/>
      <c r="D9" s="136"/>
      <c r="E9" s="136"/>
      <c r="F9" s="136"/>
      <c r="G9" s="136"/>
      <c r="H9" s="136"/>
      <c r="I9" s="136"/>
      <c r="J9" s="136"/>
      <c r="K9" s="137"/>
      <c r="L9" s="73"/>
      <c r="M9" s="74" t="s">
        <v>399</v>
      </c>
    </row>
    <row r="10" spans="1:13" ht="24.75" thickBot="1" x14ac:dyDescent="0.25">
      <c r="A10" s="138">
        <f>B11+C11+D11+E11+F11+G11+H11+I11+J11+K11</f>
        <v>97</v>
      </c>
      <c r="B10" s="75">
        <v>4</v>
      </c>
      <c r="C10" s="75">
        <v>3.5</v>
      </c>
      <c r="D10" s="75">
        <v>3</v>
      </c>
      <c r="E10" s="75">
        <v>2.5</v>
      </c>
      <c r="F10" s="75">
        <v>2</v>
      </c>
      <c r="G10" s="75">
        <v>1.5</v>
      </c>
      <c r="H10" s="75">
        <v>1</v>
      </c>
      <c r="I10" s="75">
        <v>0</v>
      </c>
      <c r="J10" s="75" t="s">
        <v>67</v>
      </c>
      <c r="K10" s="75" t="s">
        <v>389</v>
      </c>
      <c r="L10" s="140">
        <f>((B10*B11)+(C10*C11)+(D10*D11)+(E10*E11)+(F10*F11)+(G10*G11)+(H10*H11)+(I10*I11))/A10</f>
        <v>2.5154639175257731</v>
      </c>
      <c r="M10" s="140">
        <f>STDEV(B11:K11)</f>
        <v>10.635893108818941</v>
      </c>
    </row>
    <row r="11" spans="1:13" ht="24.75" thickBot="1" x14ac:dyDescent="0.25">
      <c r="A11" s="139"/>
      <c r="B11" s="76">
        <v>9</v>
      </c>
      <c r="C11" s="76">
        <v>9</v>
      </c>
      <c r="D11" s="76">
        <v>16</v>
      </c>
      <c r="E11" s="76">
        <v>25</v>
      </c>
      <c r="F11" s="76">
        <v>30</v>
      </c>
      <c r="G11" s="76">
        <v>2</v>
      </c>
      <c r="H11" s="76">
        <v>3</v>
      </c>
      <c r="I11" s="76">
        <v>1</v>
      </c>
      <c r="J11" s="76">
        <v>1</v>
      </c>
      <c r="K11" s="76">
        <v>1</v>
      </c>
      <c r="L11" s="141"/>
      <c r="M11" s="141"/>
    </row>
    <row r="12" spans="1:13" ht="24.75" thickBot="1" x14ac:dyDescent="0.25">
      <c r="A12" s="77" t="s">
        <v>66</v>
      </c>
      <c r="B12" s="78">
        <f>(B11*100)/A10</f>
        <v>9.2783505154639183</v>
      </c>
      <c r="C12" s="78">
        <f>(C11*100)/A10</f>
        <v>9.2783505154639183</v>
      </c>
      <c r="D12" s="78">
        <f>(D11*100)/A10</f>
        <v>16.494845360824741</v>
      </c>
      <c r="E12" s="78">
        <f>(E11*100)/A10</f>
        <v>25.773195876288661</v>
      </c>
      <c r="F12" s="78">
        <f>(F11*100)/A10</f>
        <v>30.927835051546392</v>
      </c>
      <c r="G12" s="78">
        <f>(G11*100)/A10</f>
        <v>2.0618556701030926</v>
      </c>
      <c r="H12" s="78">
        <f>(H11*100)/A10</f>
        <v>3.0927835051546393</v>
      </c>
      <c r="I12" s="78">
        <f>(I11*100)/A10</f>
        <v>1.0309278350515463</v>
      </c>
      <c r="J12" s="78">
        <f>(J11*100)/A10</f>
        <v>1.0309278350515463</v>
      </c>
      <c r="K12" s="78">
        <f>(K11*100)/A10</f>
        <v>1.0309278350515463</v>
      </c>
      <c r="L12" s="142"/>
      <c r="M12" s="142"/>
    </row>
    <row r="13" spans="1:13" ht="24" x14ac:dyDescent="0.2">
      <c r="A13" s="71" t="s">
        <v>400</v>
      </c>
    </row>
    <row r="14" spans="1:13" ht="24" x14ac:dyDescent="0.2">
      <c r="A14" s="71"/>
    </row>
    <row r="15" spans="1:13" ht="24" x14ac:dyDescent="0.2">
      <c r="A15" s="71" t="s">
        <v>401</v>
      </c>
      <c r="D15" s="133" t="s">
        <v>402</v>
      </c>
      <c r="E15" s="133"/>
      <c r="F15" s="133"/>
      <c r="G15" s="133"/>
      <c r="H15" s="133"/>
      <c r="I15" s="133"/>
      <c r="J15" s="133"/>
      <c r="K15" s="133"/>
      <c r="L15" s="133"/>
      <c r="M15" s="133"/>
    </row>
    <row r="16" spans="1:13" ht="24" x14ac:dyDescent="0.2">
      <c r="A16" s="71" t="s">
        <v>403</v>
      </c>
      <c r="D16" s="133" t="s">
        <v>404</v>
      </c>
      <c r="E16" s="133"/>
      <c r="F16" s="133"/>
      <c r="G16" s="133"/>
      <c r="H16" s="133"/>
      <c r="I16" s="133"/>
      <c r="J16" s="133"/>
      <c r="K16" s="133"/>
      <c r="L16" s="133"/>
      <c r="M16" s="133"/>
    </row>
    <row r="17" spans="1:13" ht="24" x14ac:dyDescent="0.2">
      <c r="A17" s="71"/>
      <c r="D17" s="79"/>
      <c r="E17" s="79"/>
      <c r="F17" s="79"/>
      <c r="G17" s="79"/>
      <c r="H17" s="79"/>
      <c r="I17" s="79"/>
      <c r="J17" s="79"/>
      <c r="K17" s="79"/>
      <c r="L17" s="79"/>
      <c r="M17" s="79"/>
    </row>
    <row r="18" spans="1:13" ht="24" x14ac:dyDescent="0.2">
      <c r="A18" s="71" t="s">
        <v>68</v>
      </c>
      <c r="H18" s="71" t="s">
        <v>68</v>
      </c>
    </row>
    <row r="19" spans="1:13" ht="24" x14ac:dyDescent="0.2">
      <c r="A19" s="71" t="s">
        <v>405</v>
      </c>
      <c r="F19" s="133" t="s">
        <v>406</v>
      </c>
      <c r="G19" s="133"/>
      <c r="H19" s="133"/>
      <c r="I19" s="133"/>
      <c r="J19" s="133"/>
      <c r="K19" s="133"/>
      <c r="L19" s="133"/>
      <c r="M19" s="133"/>
    </row>
    <row r="20" spans="1:13" ht="24" x14ac:dyDescent="0.2">
      <c r="A20" s="133" t="s">
        <v>407</v>
      </c>
      <c r="B20" s="133"/>
      <c r="C20" s="133"/>
      <c r="D20" s="133"/>
      <c r="F20" s="133" t="s">
        <v>408</v>
      </c>
      <c r="G20" s="133"/>
      <c r="H20" s="133"/>
      <c r="I20" s="133"/>
      <c r="J20" s="133"/>
      <c r="K20" s="133"/>
      <c r="L20" s="133"/>
      <c r="M20" s="133"/>
    </row>
    <row r="21" spans="1:13" ht="24" x14ac:dyDescent="0.2">
      <c r="A21" s="79"/>
      <c r="B21" s="79"/>
      <c r="C21" s="79"/>
      <c r="D21" s="79"/>
      <c r="F21" s="79"/>
      <c r="G21" s="79"/>
      <c r="H21" s="79"/>
      <c r="I21" s="79"/>
      <c r="J21" s="79"/>
      <c r="K21" s="79"/>
      <c r="L21" s="79"/>
      <c r="M21" s="79"/>
    </row>
    <row r="22" spans="1:13" ht="24" x14ac:dyDescent="0.2">
      <c r="C22" s="71" t="s">
        <v>409</v>
      </c>
      <c r="I22" s="71" t="s">
        <v>410</v>
      </c>
    </row>
    <row r="23" spans="1:13" ht="24" x14ac:dyDescent="0.2">
      <c r="C23" s="71"/>
      <c r="I23" s="71"/>
    </row>
    <row r="24" spans="1:13" ht="24" x14ac:dyDescent="0.2">
      <c r="A24" s="80" t="s">
        <v>68</v>
      </c>
    </row>
    <row r="25" spans="1:13" ht="24" x14ac:dyDescent="0.2">
      <c r="A25" s="80" t="s">
        <v>411</v>
      </c>
    </row>
    <row r="26" spans="1:13" ht="24" x14ac:dyDescent="0.2">
      <c r="A26" s="80" t="s">
        <v>412</v>
      </c>
    </row>
  </sheetData>
  <mergeCells count="10">
    <mergeCell ref="D16:M16"/>
    <mergeCell ref="F19:M19"/>
    <mergeCell ref="A20:D20"/>
    <mergeCell ref="F20:M20"/>
    <mergeCell ref="A1:M1"/>
    <mergeCell ref="B9:K9"/>
    <mergeCell ref="A10:A11"/>
    <mergeCell ref="L10:L12"/>
    <mergeCell ref="M10:M12"/>
    <mergeCell ref="D15:M15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2049" r:id="rId3">
          <objectPr defaultSize="0" autoPict="0" r:id="rId4">
            <anchor moveWithCells="1" sizeWithCells="1">
              <from>
                <xdr:col>11</xdr:col>
                <xdr:colOff>209550</xdr:colOff>
                <xdr:row>8</xdr:row>
                <xdr:rowOff>142875</xdr:rowOff>
              </from>
              <to>
                <xdr:col>11</xdr:col>
                <xdr:colOff>390525</xdr:colOff>
                <xdr:row>8</xdr:row>
                <xdr:rowOff>342900</xdr:rowOff>
              </to>
            </anchor>
          </objectPr>
        </oleObject>
      </mc:Choice>
      <mc:Fallback>
        <oleObject progId="Equation.3" shapeId="2049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5</vt:i4>
      </vt:variant>
    </vt:vector>
  </HeadingPairs>
  <TitlesOfParts>
    <vt:vector size="12" baseType="lpstr">
      <vt:lpstr>ห้อง 1</vt:lpstr>
      <vt:lpstr>ห้อง 2</vt:lpstr>
      <vt:lpstr>ห้อง 3</vt:lpstr>
      <vt:lpstr>ห้อง 4</vt:lpstr>
      <vt:lpstr>ห้อง 5</vt:lpstr>
      <vt:lpstr>ห้อง 6</vt:lpstr>
      <vt:lpstr>แบบสรุปผลการเรียน</vt:lpstr>
      <vt:lpstr>'ห้อง 2'!Print_Area</vt:lpstr>
      <vt:lpstr>'ห้อง 3'!Print_Area</vt:lpstr>
      <vt:lpstr>'ห้อง 4'!Print_Area</vt:lpstr>
      <vt:lpstr>'ห้อง 5'!Print_Area</vt:lpstr>
      <vt:lpstr>'ห้อง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2016-03-02T10:23:57Z</cp:lastPrinted>
  <dcterms:created xsi:type="dcterms:W3CDTF">2016-03-02T03:13:59Z</dcterms:created>
  <dcterms:modified xsi:type="dcterms:W3CDTF">2016-03-03T08:50:35Z</dcterms:modified>
</cp:coreProperties>
</file>