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8385" activeTab="3"/>
  </bookViews>
  <sheets>
    <sheet name="ห้อง 1" sheetId="1" r:id="rId1"/>
    <sheet name="ห้อง 2 " sheetId="2" r:id="rId2"/>
    <sheet name="ห้อง 3" sheetId="3" r:id="rId3"/>
    <sheet name="ห้อง 4" sheetId="4" r:id="rId4"/>
    <sheet name="แบบสรุปผลการเรียน" sheetId="5" r:id="rId5"/>
  </sheets>
  <definedNames>
    <definedName name="_xlnm.Print_Area" localSheetId="0">'ห้อง 1'!$A$1:$L$58</definedName>
    <definedName name="_xlnm.Print_Area" localSheetId="1">'ห้อง 2 '!$A$1:$L$49</definedName>
    <definedName name="_xlnm.Print_Area" localSheetId="2">'ห้อง 3'!$A$1:$L$53</definedName>
    <definedName name="_xlnm.Print_Area" localSheetId="3">'ห้อง 4'!$A$1:$L$45</definedName>
  </definedNames>
  <calcPr calcId="144525"/>
</workbook>
</file>

<file path=xl/calcChain.xml><?xml version="1.0" encoding="utf-8"?>
<calcChain xmlns="http://schemas.openxmlformats.org/spreadsheetml/2006/main">
  <c r="F45" i="4" l="1"/>
  <c r="F44" i="4"/>
  <c r="F43" i="4"/>
  <c r="F42" i="4"/>
  <c r="F41" i="4"/>
  <c r="F40" i="4"/>
  <c r="F39" i="4"/>
  <c r="F38" i="4"/>
  <c r="F37" i="4"/>
  <c r="F46" i="4" s="1"/>
  <c r="E46" i="4"/>
  <c r="F53" i="3"/>
  <c r="F52" i="3"/>
  <c r="F51" i="3"/>
  <c r="F50" i="3"/>
  <c r="F49" i="3"/>
  <c r="F48" i="3"/>
  <c r="F47" i="3"/>
  <c r="F46" i="3"/>
  <c r="F45" i="3"/>
  <c r="F54" i="3"/>
  <c r="E54" i="3"/>
  <c r="F49" i="2"/>
  <c r="F48" i="2"/>
  <c r="F47" i="2"/>
  <c r="F46" i="2"/>
  <c r="F45" i="2"/>
  <c r="F44" i="2"/>
  <c r="F43" i="2"/>
  <c r="F50" i="2" s="1"/>
  <c r="F42" i="2"/>
  <c r="F41" i="2"/>
  <c r="E50" i="2"/>
  <c r="F59" i="1"/>
  <c r="F58" i="1"/>
  <c r="F57" i="1"/>
  <c r="F56" i="1"/>
  <c r="F55" i="1"/>
  <c r="F54" i="1"/>
  <c r="F53" i="1"/>
  <c r="F52" i="1"/>
  <c r="F51" i="1"/>
  <c r="E59" i="1"/>
  <c r="F50" i="1"/>
  <c r="K8" i="1" l="1"/>
  <c r="K32" i="4"/>
  <c r="E45" i="4"/>
  <c r="E44" i="4"/>
  <c r="E43" i="4"/>
  <c r="E42" i="4"/>
  <c r="E41" i="4"/>
  <c r="E40" i="4"/>
  <c r="E39" i="4"/>
  <c r="E38" i="4"/>
  <c r="E37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3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K8" i="3"/>
  <c r="J8" i="4"/>
  <c r="K8" i="4" s="1"/>
  <c r="E53" i="3"/>
  <c r="E52" i="3"/>
  <c r="E51" i="3"/>
  <c r="E50" i="3"/>
  <c r="E49" i="3"/>
  <c r="E48" i="3"/>
  <c r="E47" i="3"/>
  <c r="E46" i="3"/>
  <c r="E45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K8" i="2"/>
  <c r="J8" i="3"/>
  <c r="E49" i="2"/>
  <c r="E48" i="2"/>
  <c r="E47" i="2"/>
  <c r="E46" i="2"/>
  <c r="E45" i="2"/>
  <c r="E44" i="2"/>
  <c r="E43" i="2"/>
  <c r="E42" i="2"/>
  <c r="E4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8" i="2"/>
  <c r="E58" i="1"/>
  <c r="E57" i="1"/>
  <c r="E56" i="1"/>
  <c r="E55" i="1"/>
  <c r="E54" i="1"/>
  <c r="E53" i="1"/>
  <c r="E52" i="1"/>
  <c r="E51" i="1"/>
  <c r="E5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</calcChain>
</file>

<file path=xl/sharedStrings.xml><?xml version="1.0" encoding="utf-8"?>
<sst xmlns="http://schemas.openxmlformats.org/spreadsheetml/2006/main" count="553" uniqueCount="283">
  <si>
    <t>แบบสรุปผลการเรียน</t>
  </si>
  <si>
    <r>
      <t xml:space="preserve">ครูผู้สอน  </t>
    </r>
    <r>
      <rPr>
        <b/>
        <sz val="16"/>
        <color rgb="FFFF0000"/>
        <rFont val="TH SarabunPSK"/>
        <family val="2"/>
      </rPr>
      <t>นางสาคร  มูลอามาตย์</t>
    </r>
  </si>
  <si>
    <t>เลขที่</t>
  </si>
  <si>
    <t>ชื่อ - สกุล</t>
  </si>
  <si>
    <t>คะแนน</t>
  </si>
  <si>
    <t>ผลการเรียน</t>
  </si>
  <si>
    <t>เลข</t>
  </si>
  <si>
    <t>ก่อน</t>
  </si>
  <si>
    <t>กลางภาค</t>
  </si>
  <si>
    <t>หลัง</t>
  </si>
  <si>
    <t>ปลายภาค</t>
  </si>
  <si>
    <t>รวม</t>
  </si>
  <si>
    <t>ประจำตัว</t>
  </si>
  <si>
    <t>กฤษดา</t>
  </si>
  <si>
    <t>ศรีบุรินทร์</t>
  </si>
  <si>
    <t>ร่องจิก</t>
  </si>
  <si>
    <t>จิดาภา</t>
  </si>
  <si>
    <t>นันท์ชพร</t>
  </si>
  <si>
    <t>วังคีรี</t>
  </si>
  <si>
    <t>สีทาสังข์</t>
  </si>
  <si>
    <t>สารมะโน</t>
  </si>
  <si>
    <t>สรุปผลการเรียน</t>
  </si>
  <si>
    <t>ลงชื่อ</t>
  </si>
  <si>
    <t>ครูผู้สอน</t>
  </si>
  <si>
    <t>จำนวน</t>
  </si>
  <si>
    <t>ร้อยละ</t>
  </si>
  <si>
    <t>(นางสาคร  มูลอามาตย์)</t>
  </si>
  <si>
    <t>ตำแหน่ง.....................</t>
  </si>
  <si>
    <t>(นางสาวนัฐพร  แสนประสิทธิ์)</t>
  </si>
  <si>
    <t xml:space="preserve">      หัวหน้ากลุ่มสาระการเรียนรู้วิทยาศาสตร์</t>
  </si>
  <si>
    <t>(นางประเทือง มิคะมา)</t>
  </si>
  <si>
    <t>ร</t>
  </si>
  <si>
    <t>หัวหน้ากลุ่มงานวิชาการ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</si>
  <si>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4/1</t>
    </r>
  </si>
  <si>
    <t xml:space="preserve">            หัวหน้ากลุ่มสาระการเรียนรู้วิทยาศาสตร์</t>
  </si>
  <si>
    <t>นาย</t>
  </si>
  <si>
    <t>คีตวัฒน์</t>
  </si>
  <si>
    <t>จักรทุม</t>
  </si>
  <si>
    <t>ชโยดม</t>
  </si>
  <si>
    <t>ธรากร</t>
  </si>
  <si>
    <t>ปุภาษี</t>
  </si>
  <si>
    <t>ชนาธิป</t>
  </si>
  <si>
    <t>วชิรวิทย์</t>
  </si>
  <si>
    <t>คำแก้ว</t>
  </si>
  <si>
    <t>วัชรกิตติ</t>
  </si>
  <si>
    <t>มีเล่ห์</t>
  </si>
  <si>
    <t>ฐิตินันท์</t>
  </si>
  <si>
    <t>นิติวุฒิ</t>
  </si>
  <si>
    <t>สาระมะโน</t>
  </si>
  <si>
    <t>วรากร</t>
  </si>
  <si>
    <t>สุทธิประภา</t>
  </si>
  <si>
    <t>เจตน์</t>
  </si>
  <si>
    <t>ทองปั้น</t>
  </si>
  <si>
    <t>ตนุภัทร</t>
  </si>
  <si>
    <t>สุธงษา</t>
  </si>
  <si>
    <t>ราเชนทร์</t>
  </si>
  <si>
    <t>ชอบไร่</t>
  </si>
  <si>
    <t>อดุลวิทย์</t>
  </si>
  <si>
    <t>ขาวสร้อย</t>
  </si>
  <si>
    <t>เฉลิมเกียรติ</t>
  </si>
  <si>
    <t>ศรีพระจันทร์</t>
  </si>
  <si>
    <t>ธวัชชัย</t>
  </si>
  <si>
    <t>ธีระพล</t>
  </si>
  <si>
    <t>นาราศรี</t>
  </si>
  <si>
    <t>ประจักษ์</t>
  </si>
  <si>
    <t>พงสิมมา</t>
  </si>
  <si>
    <t>รุ่งโรจน์</t>
  </si>
  <si>
    <t>นิรติศัย</t>
  </si>
  <si>
    <t>วัฒนา</t>
  </si>
  <si>
    <t>สิทธิชัย</t>
  </si>
  <si>
    <t>ไชยคินี</t>
  </si>
  <si>
    <t>อนันต์</t>
  </si>
  <si>
    <t>อัครจักร</t>
  </si>
  <si>
    <t>อนุชา</t>
  </si>
  <si>
    <t>ขำดี</t>
  </si>
  <si>
    <t>อิงครัต</t>
  </si>
  <si>
    <t>เพียคำลือ</t>
  </si>
  <si>
    <t>น.ส.</t>
  </si>
  <si>
    <t>ปวีณา</t>
  </si>
  <si>
    <t>สลิลทิพย์</t>
  </si>
  <si>
    <t>กัญญาภรณ์</t>
  </si>
  <si>
    <t>สนิทสตรี</t>
  </si>
  <si>
    <t>วริษา</t>
  </si>
  <si>
    <t>ตองหว้าน</t>
  </si>
  <si>
    <t>ศิริวรรณ</t>
  </si>
  <si>
    <t>เกศมณี</t>
  </si>
  <si>
    <t>บึงทอง</t>
  </si>
  <si>
    <t>งามสันเทียะ</t>
  </si>
  <si>
    <t>วรรณิกา</t>
  </si>
  <si>
    <t>วิลาวรรณ</t>
  </si>
  <si>
    <t>จันปัตถา</t>
  </si>
  <si>
    <t>เอมมิกา</t>
  </si>
  <si>
    <t>เอี่ยมสำอางค์</t>
  </si>
  <si>
    <t>ชญาดา</t>
  </si>
  <si>
    <t>สุกิตตรา</t>
  </si>
  <si>
    <t>ปริยากร</t>
  </si>
  <si>
    <t>ไชยเสื้อ</t>
  </si>
  <si>
    <t>นาตาชา</t>
  </si>
  <si>
    <t>ธีรวัช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</si>
  <si>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4/2</t>
    </r>
  </si>
  <si>
    <t>จิรายุ</t>
  </si>
  <si>
    <t>มณีศรี</t>
  </si>
  <si>
    <t>ทินกร</t>
  </si>
  <si>
    <t>ศรีหะสุทธิ์</t>
  </si>
  <si>
    <t>ธนวัฒน์</t>
  </si>
  <si>
    <t>ดั้นชัยภมิ</t>
  </si>
  <si>
    <t>สุวรรณพงษ์</t>
  </si>
  <si>
    <t>บุตรพรม</t>
  </si>
  <si>
    <t>อภินันท์</t>
  </si>
  <si>
    <t>เกษกลม</t>
  </si>
  <si>
    <t>ธนากร</t>
  </si>
  <si>
    <t>กิตติศักดิ์</t>
  </si>
  <si>
    <t>สุวรรณโชติ</t>
  </si>
  <si>
    <t>วินัย</t>
  </si>
  <si>
    <t>ศักดิ์สิทธิ์</t>
  </si>
  <si>
    <t>ศุภร</t>
  </si>
  <si>
    <t>สันติภาพ</t>
  </si>
  <si>
    <t>สัตย์ธรรมรังษี</t>
  </si>
  <si>
    <t>ทินกฤต</t>
  </si>
  <si>
    <t>สมัตถ์</t>
  </si>
  <si>
    <t>เพชรสีโชติ</t>
  </si>
  <si>
    <t>สุรวุฒิ</t>
  </si>
  <si>
    <t>คำไล้</t>
  </si>
  <si>
    <t>ศรีภูมิ</t>
  </si>
  <si>
    <t>ธนพจน์</t>
  </si>
  <si>
    <t>จินเดหวา</t>
  </si>
  <si>
    <t>ทีปกร</t>
  </si>
  <si>
    <t>ชาญชวพันธ์</t>
  </si>
  <si>
    <t>กัญญาณัฐ</t>
  </si>
  <si>
    <t>สมบูรณ์</t>
  </si>
  <si>
    <t>ทิพากร</t>
  </si>
  <si>
    <t>จันทะแสน</t>
  </si>
  <si>
    <t>เกศราพร</t>
  </si>
  <si>
    <t>สาระแสน</t>
  </si>
  <si>
    <r>
      <t>เก</t>
    </r>
    <r>
      <rPr>
        <sz val="16"/>
        <color indexed="8"/>
        <rFont val="TH SarabunPSK"/>
        <family val="2"/>
      </rPr>
      <t>ส</t>
    </r>
    <r>
      <rPr>
        <sz val="14"/>
        <color indexed="8"/>
        <rFont val="TH SarabunPSK"/>
        <family val="2"/>
      </rPr>
      <t>รา</t>
    </r>
  </si>
  <si>
    <t>จุฑามณี</t>
  </si>
  <si>
    <t>หอมชื่น</t>
  </si>
  <si>
    <t>สุภาวรรณ</t>
  </si>
  <si>
    <t>ดีสุทธิ</t>
  </si>
  <si>
    <t>วรนุช</t>
  </si>
  <si>
    <t>อุทคำ</t>
  </si>
  <si>
    <t>ปริญญา</t>
  </si>
  <si>
    <t>ศรีทาสังข์</t>
  </si>
  <si>
    <t>สโรชา</t>
  </si>
  <si>
    <t>กัญญารัตน์</t>
  </si>
  <si>
    <t>บุญธรรม</t>
  </si>
  <si>
    <t>ปานชีวา</t>
  </si>
  <si>
    <t>รัตนาพร</t>
  </si>
  <si>
    <t>รัตติกร</t>
  </si>
  <si>
    <t>โกษาจันทร์</t>
  </si>
  <si>
    <t>ชนะศักดิ์</t>
  </si>
  <si>
    <t>สิรภพ</t>
  </si>
  <si>
    <t>เทพวันดี</t>
  </si>
  <si>
    <t>อัษฎาวุธ</t>
  </si>
  <si>
    <t>สุวรรณชาติ</t>
  </si>
  <si>
    <t>คุณากร</t>
  </si>
  <si>
    <t>จิรพงศ์</t>
  </si>
  <si>
    <t>อมาตย์มนตรี</t>
  </si>
  <si>
    <t>ชนายุทธ</t>
  </si>
  <si>
    <t>สิงห์ลอ</t>
  </si>
  <si>
    <t>แสนคำสอ</t>
  </si>
  <si>
    <t>โบราณมูล</t>
  </si>
  <si>
    <t>สุทธิพงษ์</t>
  </si>
  <si>
    <t>สุทธิ</t>
  </si>
  <si>
    <t>ณัฐพงษ์</t>
  </si>
  <si>
    <t>สินสวัสดิ์</t>
  </si>
  <si>
    <t>พงศธร</t>
  </si>
  <si>
    <t>วังพิลา</t>
  </si>
  <si>
    <t>เขมทัต</t>
  </si>
  <si>
    <t>ชุ่มชื่น</t>
  </si>
  <si>
    <t>ณรงค์ชัย</t>
  </si>
  <si>
    <t>บุญศรี</t>
  </si>
  <si>
    <t>กันต์ฤทัย</t>
  </si>
  <si>
    <t>ธรรมรังษี</t>
  </si>
  <si>
    <t>กานต์มณี</t>
  </si>
  <si>
    <t>วันทองสุข</t>
  </si>
  <si>
    <t>ปิยธิดา</t>
  </si>
  <si>
    <t>คำมานิตย์</t>
  </si>
  <si>
    <t>วรรณพา</t>
  </si>
  <si>
    <t>กันหาอาจ</t>
  </si>
  <si>
    <t>วริศรา</t>
  </si>
  <si>
    <t>สุพิชญา</t>
  </si>
  <si>
    <t>อารยา</t>
  </si>
  <si>
    <t>สุริยะมณี</t>
  </si>
  <si>
    <t>คีตภัทร</t>
  </si>
  <si>
    <t>บุราณ</t>
  </si>
  <si>
    <t>งามศิริ</t>
  </si>
  <si>
    <t>โยทะพล</t>
  </si>
  <si>
    <t>เบญจพร</t>
  </si>
  <si>
    <t>พรหมมาวัน</t>
  </si>
  <si>
    <t>รวินทร์นิภา</t>
  </si>
  <si>
    <t>สิทธิยะ</t>
  </si>
  <si>
    <t>วรดา</t>
  </si>
  <si>
    <t>สุวรรณภักดี</t>
  </si>
  <si>
    <t>อัญชลี</t>
  </si>
  <si>
    <t>ศรีทานนท์</t>
  </si>
  <si>
    <t>กัญญานัฐ</t>
  </si>
  <si>
    <t>แสนคำวัง</t>
  </si>
  <si>
    <t>หอมจู</t>
  </si>
  <si>
    <t>ธัญญาภรณ์</t>
  </si>
  <si>
    <t>อุทธังชายา</t>
  </si>
  <si>
    <t>พรรณราย</t>
  </si>
  <si>
    <t>ฤทธิศักดิ์</t>
  </si>
  <si>
    <t>พรวิมล</t>
  </si>
  <si>
    <t>สารพันธ์</t>
  </si>
  <si>
    <t>วิจิตรา</t>
  </si>
  <si>
    <t>กัณหา</t>
  </si>
  <si>
    <t>พัชรินทร์</t>
  </si>
  <si>
    <t>ณัฐริณีย์</t>
  </si>
  <si>
    <t>พิมพ์เสนา</t>
  </si>
  <si>
    <t>คมสันต์</t>
  </si>
  <si>
    <t>วิชชากร</t>
  </si>
  <si>
    <t>ขิมลาภ</t>
  </si>
  <si>
    <t>สาระมโน</t>
  </si>
  <si>
    <t>สิทธินนท์</t>
  </si>
  <si>
    <t>จันทร์สีมาวรรณ</t>
  </si>
  <si>
    <t>ฐิติพัฒน์</t>
  </si>
  <si>
    <t>ผิวเกลี้ยง</t>
  </si>
  <si>
    <t>สหรักษ์</t>
  </si>
  <si>
    <t>ศรีกุล</t>
  </si>
  <si>
    <t>กิตติภทร์</t>
  </si>
  <si>
    <t>กฐินสมมิตร</t>
  </si>
  <si>
    <t>กิตติมา</t>
  </si>
  <si>
    <t>จริญญา</t>
  </si>
  <si>
    <t>จำปานิล</t>
  </si>
  <si>
    <t>ชญานี</t>
  </si>
  <si>
    <t>ชนาพร</t>
  </si>
  <si>
    <t>พรมภักดิ</t>
  </si>
  <si>
    <t>ณัฐนิชา</t>
  </si>
  <si>
    <t>จีเวิน</t>
  </si>
  <si>
    <t>ธัญวรัตน์</t>
  </si>
  <si>
    <t>คันนู</t>
  </si>
  <si>
    <t>นิดารัตน์</t>
  </si>
  <si>
    <t>คันโส</t>
  </si>
  <si>
    <t>นิศรา</t>
  </si>
  <si>
    <t>สุวรรณสิงห์</t>
  </si>
  <si>
    <t>ประกายดาว</t>
  </si>
  <si>
    <t>วงษ์ลา</t>
  </si>
  <si>
    <t>พิทยารัตน์</t>
  </si>
  <si>
    <t>มัลลิกา</t>
  </si>
  <si>
    <t>ชิณวงษ์</t>
  </si>
  <si>
    <t>มาริสา</t>
  </si>
  <si>
    <t>ทิพมาตย์</t>
  </si>
  <si>
    <t>รุ่งฤดี</t>
  </si>
  <si>
    <t>ศิริลักษณ์</t>
  </si>
  <si>
    <t>ชมพูวิเศษ</t>
  </si>
  <si>
    <t>สุจิตตรา</t>
  </si>
  <si>
    <t>อินปลัด</t>
  </si>
  <si>
    <t>สุลักษณ์</t>
  </si>
  <si>
    <t>อาภัสรา</t>
  </si>
  <si>
    <t>โฮมประเสริฐ์</t>
  </si>
  <si>
    <t>ยลดา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</si>
  <si>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4/3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</si>
  <si>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4/4</t>
    </r>
  </si>
  <si>
    <t>เรื่อง</t>
  </si>
  <si>
    <t>รายงานสรุปผลการเรียน</t>
  </si>
  <si>
    <t>เรียน</t>
  </si>
  <si>
    <t>ผู้อำนวยการโรงเรียนภูเรือวิทยา</t>
  </si>
  <si>
    <r>
      <t xml:space="preserve">ด้วยข้าพเจ้า </t>
    </r>
    <r>
      <rPr>
        <b/>
        <sz val="16"/>
        <color rgb="FFFF0000"/>
        <rFont val="TH SarabunPSK"/>
        <family val="2"/>
      </rPr>
      <t xml:space="preserve"> นางสาคร  มูลอามาตย์</t>
    </r>
    <r>
      <rPr>
        <b/>
        <sz val="16"/>
        <rFont val="TH SarabunPSK"/>
        <family val="2"/>
      </rPr>
      <t xml:space="preserve">  ผู้สอนรายวิชา </t>
    </r>
    <r>
      <rPr>
        <b/>
        <sz val="16"/>
        <color rgb="FFFF0000"/>
        <rFont val="TH SarabunPSK"/>
        <family val="2"/>
      </rPr>
      <t>วิทยาศาสตร์</t>
    </r>
    <r>
      <rPr>
        <b/>
        <sz val="16"/>
        <rFont val="TH SarabunPSK"/>
        <family val="2"/>
      </rPr>
      <t xml:space="preserve">  รหัส </t>
    </r>
    <r>
      <rPr>
        <b/>
        <sz val="16"/>
        <color rgb="FFFF0000"/>
        <rFont val="TH SarabunPSK"/>
        <family val="2"/>
      </rPr>
      <t>ว21102</t>
    </r>
  </si>
  <si>
    <r>
      <t xml:space="preserve">ชั้นมัธยมศึกษาปีที่ </t>
    </r>
    <r>
      <rPr>
        <b/>
        <sz val="16"/>
        <color rgb="FFFF0000"/>
        <rFont val="TH SarabunPSK"/>
        <family val="2"/>
      </rPr>
      <t xml:space="preserve">1 </t>
    </r>
    <r>
      <rPr>
        <b/>
        <sz val="16"/>
        <rFont val="TH SarabunPSK"/>
        <family val="2"/>
      </rPr>
      <t xml:space="preserve">  ห้อง </t>
    </r>
    <r>
      <rPr>
        <b/>
        <sz val="16"/>
        <color rgb="FFFF0000"/>
        <rFont val="TH SarabunPSK"/>
        <family val="2"/>
      </rPr>
      <t xml:space="preserve">1/1-1/6 </t>
    </r>
    <r>
      <rPr>
        <b/>
        <sz val="16"/>
        <rFont val="TH SarabunPSK"/>
        <family val="2"/>
      </rPr>
      <t xml:space="preserve"> ภาคเรียน  </t>
    </r>
    <r>
      <rPr>
        <b/>
        <sz val="16"/>
        <color rgb="FFFF0000"/>
        <rFont val="TH SarabunPSK"/>
        <family val="2"/>
      </rPr>
      <t>2</t>
    </r>
    <r>
      <rPr>
        <b/>
        <sz val="16"/>
        <rFont val="TH SarabunPSK"/>
        <family val="2"/>
      </rPr>
      <t xml:space="preserve">    ปีการศึกษา </t>
    </r>
    <r>
      <rPr>
        <b/>
        <sz val="16"/>
        <color rgb="FFFF0000"/>
        <rFont val="TH SarabunPSK"/>
        <family val="2"/>
      </rPr>
      <t>2558</t>
    </r>
    <r>
      <rPr>
        <b/>
        <sz val="16"/>
        <rFont val="TH SarabunPSK"/>
        <family val="2"/>
      </rPr>
      <t xml:space="preserve">  ได้สรุปผลการเรียน ดังนี้</t>
    </r>
  </si>
  <si>
    <t>จำนวนนักเรียนทั้งหมด.....................คน</t>
  </si>
  <si>
    <t>จำนวนนักเรียนที่เข้าสอบ.................คน</t>
  </si>
  <si>
    <t>จำนวนนักเรียนที่ไม่มีสิทธิ์สอบ...........คน</t>
  </si>
  <si>
    <t>จำนวนนักเรียนที่ขาดสอบ.................คน</t>
  </si>
  <si>
    <t>รวมจำนวนนักเรียนที่ไม่เข้าสอบ.........คน</t>
  </si>
  <si>
    <t>จำนวนนักเรียน</t>
  </si>
  <si>
    <t>จำนวนนักเรียนที่ได้รับผลการเรียน</t>
  </si>
  <si>
    <t>S.D.</t>
  </si>
  <si>
    <t>มส.</t>
  </si>
  <si>
    <t>จึงเรียนมาเพื่อโปรดทราบ</t>
  </si>
  <si>
    <t>ลงชื่อ.......................................ครูผู้สอน</t>
  </si>
  <si>
    <t xml:space="preserve">         ลงชื่อ..................................หัวหน้ากลุ่มสาระฯ</t>
  </si>
  <si>
    <r>
      <t xml:space="preserve">  (</t>
    </r>
    <r>
      <rPr>
        <b/>
        <sz val="16"/>
        <color rgb="FFFF0000"/>
        <rFont val="TH SarabunPSK"/>
        <family val="2"/>
      </rPr>
      <t>นางสาคร  มูลอามาตย์</t>
    </r>
    <r>
      <rPr>
        <b/>
        <sz val="16"/>
        <rFont val="TH SarabunPSK"/>
        <family val="2"/>
      </rPr>
      <t>)</t>
    </r>
  </si>
  <si>
    <r>
      <t xml:space="preserve">  (</t>
    </r>
    <r>
      <rPr>
        <b/>
        <sz val="16"/>
        <color rgb="FFFF0000"/>
        <rFont val="TH SarabunPSK"/>
        <family val="2"/>
      </rPr>
      <t>นางสาวนัฐพร  แสนประสิทธิ์</t>
    </r>
    <r>
      <rPr>
        <b/>
        <sz val="16"/>
        <rFont val="TH SarabunPSK"/>
        <family val="2"/>
      </rPr>
      <t>)</t>
    </r>
  </si>
  <si>
    <t xml:space="preserve">      (นางสาคร  มูลอามาตย์)</t>
  </si>
  <si>
    <t xml:space="preserve">  (นางประเทือง มิคะมา)</t>
  </si>
  <si>
    <t>หัวหน้างานวัดผล</t>
  </si>
  <si>
    <t xml:space="preserve">  หัวหน้างาน กลุ่มบริหารงานวิชาการ</t>
  </si>
  <si>
    <t>อนุมัติ</t>
  </si>
  <si>
    <t>ไม่อนุมัติ</t>
  </si>
  <si>
    <t xml:space="preserve">             (นายรังสรรค์  ศึกรักษา)</t>
  </si>
  <si>
    <t xml:space="preserve">         ผู้อำนวยการโรงเรียนภูเรือวิทยา</t>
  </si>
  <si>
    <t>สาเหตุการติด 0,ร,มส.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</si>
</sst>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name val="BrowalliaUPC"/>
      <charset val="22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3"/>
      <color theme="1"/>
      <name val="TH SarabunPSK"/>
      <family val="2"/>
    </font>
    <font>
      <sz val="14"/>
      <name val="BrowalliaUPC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54">
    <xf numFmtId="0" fontId="0" fillId="0" borderId="0" xfId="0"/>
    <xf numFmtId="0" fontId="0" fillId="0" borderId="0" xfId="0"/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6" xfId="5" applyFont="1" applyBorder="1" applyAlignment="1">
      <alignment horizontal="left" vertical="center"/>
    </xf>
    <xf numFmtId="187" fontId="9" fillId="0" borderId="15" xfId="3" applyNumberFormat="1" applyFont="1" applyFill="1" applyBorder="1" applyAlignment="1">
      <alignment horizontal="center" vertical="center"/>
    </xf>
    <xf numFmtId="187" fontId="10" fillId="0" borderId="15" xfId="3" applyNumberFormat="1" applyFont="1" applyFill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 shrinkToFit="1"/>
    </xf>
    <xf numFmtId="0" fontId="11" fillId="0" borderId="6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left" vertical="center"/>
    </xf>
    <xf numFmtId="0" fontId="11" fillId="0" borderId="6" xfId="3" applyFont="1" applyBorder="1" applyAlignment="1">
      <alignment horizontal="left" vertical="center"/>
    </xf>
    <xf numFmtId="0" fontId="10" fillId="0" borderId="6" xfId="3" applyFont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3" fillId="0" borderId="6" xfId="5" applyFont="1" applyBorder="1" applyAlignment="1">
      <alignment horizontal="left" vertical="center"/>
    </xf>
    <xf numFmtId="0" fontId="3" fillId="0" borderId="7" xfId="5" applyFont="1" applyBorder="1" applyAlignment="1">
      <alignment horizontal="left" vertical="center"/>
    </xf>
    <xf numFmtId="0" fontId="3" fillId="0" borderId="10" xfId="5" applyFont="1" applyBorder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11" fillId="0" borderId="10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3" fillId="0" borderId="6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0" fontId="3" fillId="0" borderId="8" xfId="5" applyFont="1" applyBorder="1" applyAlignment="1">
      <alignment horizontal="left" vertical="center"/>
    </xf>
    <xf numFmtId="0" fontId="12" fillId="0" borderId="7" xfId="3" applyFont="1" applyFill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0" fontId="9" fillId="0" borderId="8" xfId="3" applyFont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/>
    </xf>
    <xf numFmtId="0" fontId="9" fillId="0" borderId="6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187" fontId="9" fillId="0" borderId="0" xfId="3" applyNumberFormat="1" applyFont="1" applyFill="1" applyBorder="1" applyAlignment="1">
      <alignment horizontal="center" vertical="center"/>
    </xf>
    <xf numFmtId="187" fontId="9" fillId="0" borderId="15" xfId="3" applyNumberFormat="1" applyFont="1" applyFill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187" fontId="10" fillId="0" borderId="15" xfId="3" applyNumberFormat="1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0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11" fillId="0" borderId="6" xfId="3" applyFont="1" applyBorder="1" applyAlignment="1">
      <alignment horizontal="left" vertical="center"/>
    </xf>
    <xf numFmtId="0" fontId="10" fillId="0" borderId="6" xfId="3" applyFont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/>
    </xf>
    <xf numFmtId="0" fontId="10" fillId="0" borderId="6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4" xfId="3" applyFont="1" applyFill="1" applyBorder="1" applyAlignment="1">
      <alignment horizontal="left" vertical="center"/>
    </xf>
    <xf numFmtId="0" fontId="11" fillId="0" borderId="13" xfId="3" applyFont="1" applyFill="1" applyBorder="1" applyAlignment="1">
      <alignment horizontal="left" vertical="center"/>
    </xf>
    <xf numFmtId="0" fontId="9" fillId="0" borderId="6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0" fontId="11" fillId="0" borderId="3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/>
    </xf>
    <xf numFmtId="187" fontId="9" fillId="0" borderId="15" xfId="3" applyNumberFormat="1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9" fillId="0" borderId="7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10" fillId="0" borderId="6" xfId="3" applyFont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4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0" fontId="11" fillId="0" borderId="10" xfId="3" applyFont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187" fontId="10" fillId="0" borderId="15" xfId="3" applyNumberFormat="1" applyFont="1" applyFill="1" applyBorder="1" applyAlignment="1">
      <alignment horizontal="center" vertical="center"/>
    </xf>
    <xf numFmtId="187" fontId="9" fillId="0" borderId="12" xfId="3" applyNumberFormat="1" applyFont="1" applyFill="1" applyBorder="1" applyAlignment="1">
      <alignment horizontal="center" vertical="center"/>
    </xf>
    <xf numFmtId="187" fontId="9" fillId="0" borderId="0" xfId="3" applyNumberFormat="1" applyFont="1" applyFill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/>
    </xf>
    <xf numFmtId="0" fontId="9" fillId="0" borderId="6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0" fontId="9" fillId="0" borderId="6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8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</cellXfs>
  <cellStyles count="10">
    <cellStyle name="Normal" xfId="0" builtinId="0"/>
    <cellStyle name="Normal 2" xfId="2"/>
    <cellStyle name="Normal 2 2" xfId="3"/>
    <cellStyle name="Normal 2 3" xfId="9"/>
    <cellStyle name="Normal 3" xfId="4"/>
    <cellStyle name="Normal 4" xfId="1"/>
    <cellStyle name="Normal 5" xfId="5"/>
    <cellStyle name="ปกติ 2" xfId="6"/>
    <cellStyle name="ปกติ 3" xfId="7"/>
    <cellStyle name="ปกติ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3" zoomScaleNormal="100" workbookViewId="0">
      <selection activeCell="F50" sqref="F50:G58"/>
    </sheetView>
  </sheetViews>
  <sheetFormatPr defaultRowHeight="18" customHeight="1" x14ac:dyDescent="0.2"/>
  <cols>
    <col min="1" max="1" width="5.5" customWidth="1"/>
    <col min="3" max="3" width="3.875" customWidth="1"/>
    <col min="5" max="5" width="12.625" customWidth="1"/>
    <col min="10" max="10" width="5.25" customWidth="1"/>
    <col min="12" max="12" width="17.875" customWidth="1"/>
  </cols>
  <sheetData>
    <row r="1" spans="1:13" ht="18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1:13" ht="18" customHeight="1" x14ac:dyDescent="0.2">
      <c r="A2" s="129" t="s">
        <v>33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"/>
    </row>
    <row r="3" spans="1:13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"/>
    </row>
    <row r="4" spans="1:13" ht="18" customHeight="1" x14ac:dyDescent="0.2">
      <c r="A4" s="125" t="s">
        <v>2</v>
      </c>
      <c r="B4" s="4"/>
      <c r="C4" s="133" t="s">
        <v>3</v>
      </c>
      <c r="D4" s="134"/>
      <c r="E4" s="135"/>
      <c r="F4" s="140" t="s">
        <v>4</v>
      </c>
      <c r="G4" s="141"/>
      <c r="H4" s="141"/>
      <c r="I4" s="141"/>
      <c r="J4" s="142"/>
      <c r="K4" s="125" t="s">
        <v>5</v>
      </c>
      <c r="L4" s="125" t="s">
        <v>282</v>
      </c>
      <c r="M4" s="3"/>
    </row>
    <row r="5" spans="1:13" ht="18" customHeight="1" x14ac:dyDescent="0.2">
      <c r="A5" s="131"/>
      <c r="B5" s="5" t="s">
        <v>6</v>
      </c>
      <c r="C5" s="136"/>
      <c r="D5" s="129"/>
      <c r="E5" s="137"/>
      <c r="F5" s="6" t="s">
        <v>7</v>
      </c>
      <c r="G5" s="125" t="s">
        <v>8</v>
      </c>
      <c r="H5" s="6" t="s">
        <v>9</v>
      </c>
      <c r="I5" s="125" t="s">
        <v>10</v>
      </c>
      <c r="J5" s="125" t="s">
        <v>11</v>
      </c>
      <c r="K5" s="131"/>
      <c r="L5" s="131"/>
      <c r="M5" s="3"/>
    </row>
    <row r="6" spans="1:13" ht="18" customHeight="1" x14ac:dyDescent="0.2">
      <c r="A6" s="131"/>
      <c r="B6" s="5" t="s">
        <v>12</v>
      </c>
      <c r="C6" s="136"/>
      <c r="D6" s="129"/>
      <c r="E6" s="137"/>
      <c r="F6" s="7" t="s">
        <v>8</v>
      </c>
      <c r="G6" s="132"/>
      <c r="H6" s="7" t="s">
        <v>8</v>
      </c>
      <c r="I6" s="132"/>
      <c r="J6" s="132"/>
      <c r="K6" s="131"/>
      <c r="L6" s="131"/>
      <c r="M6" s="3"/>
    </row>
    <row r="7" spans="1:13" ht="18" customHeight="1" x14ac:dyDescent="0.2">
      <c r="A7" s="132"/>
      <c r="B7" s="7"/>
      <c r="C7" s="138"/>
      <c r="D7" s="130"/>
      <c r="E7" s="139"/>
      <c r="F7" s="8">
        <v>30</v>
      </c>
      <c r="G7" s="8">
        <v>20</v>
      </c>
      <c r="H7" s="8">
        <v>20</v>
      </c>
      <c r="I7" s="8">
        <v>30</v>
      </c>
      <c r="J7" s="8">
        <v>100</v>
      </c>
      <c r="K7" s="132"/>
      <c r="L7" s="132"/>
      <c r="M7" s="3"/>
    </row>
    <row r="8" spans="1:13" ht="18" customHeight="1" x14ac:dyDescent="0.2">
      <c r="A8" s="10">
        <v>1</v>
      </c>
      <c r="B8" s="17">
        <v>6821</v>
      </c>
      <c r="C8" s="22" t="s">
        <v>35</v>
      </c>
      <c r="D8" s="23" t="s">
        <v>36</v>
      </c>
      <c r="E8" s="23" t="s">
        <v>37</v>
      </c>
      <c r="F8" s="9">
        <v>10</v>
      </c>
      <c r="G8" s="9">
        <v>1</v>
      </c>
      <c r="H8" s="9">
        <v>1</v>
      </c>
      <c r="I8" s="9">
        <v>1</v>
      </c>
      <c r="J8" s="9">
        <f>SUM(F8:I8)</f>
        <v>13</v>
      </c>
      <c r="K8" s="9" t="str">
        <f>IF(J8&gt;=80,"4",IF(J8&gt;=75,"3.5",IF(J8&gt;=70,"3", IF(J8&gt;=65,"2.5", IF(J8&gt;=60,"2", IF(J8&gt;=55,"1.5", IF(J8&gt;=50,"1", IF(J8&lt;=49,"0"))))))))</f>
        <v>0</v>
      </c>
      <c r="L8" s="9"/>
      <c r="M8" s="3"/>
    </row>
    <row r="9" spans="1:13" ht="18" customHeight="1" x14ac:dyDescent="0.2">
      <c r="A9" s="10">
        <v>2</v>
      </c>
      <c r="B9" s="17">
        <v>6827</v>
      </c>
      <c r="C9" s="24" t="s">
        <v>35</v>
      </c>
      <c r="D9" s="23" t="s">
        <v>38</v>
      </c>
      <c r="E9" s="23" t="s">
        <v>14</v>
      </c>
      <c r="F9" s="9"/>
      <c r="G9" s="9"/>
      <c r="H9" s="9"/>
      <c r="I9" s="9"/>
      <c r="J9" s="9">
        <f t="shared" ref="J9:J46" si="0">SUM(F9:I9)</f>
        <v>0</v>
      </c>
      <c r="K9" s="9" t="str">
        <f t="shared" ref="K9:K46" si="1">IF(J9&gt;=80,"4",IF(J9&gt;=75,"3.5",IF(J9&gt;=70,"3", IF(J9&gt;=65,"2.5", IF(J9&gt;=60,"2", IF(J9&gt;=55,"1.5", IF(J9&gt;=50,"1", IF(J9&lt;=49,"0"))))))))</f>
        <v>0</v>
      </c>
      <c r="L9" s="9"/>
      <c r="M9" s="3"/>
    </row>
    <row r="10" spans="1:13" ht="18" customHeight="1" x14ac:dyDescent="0.2">
      <c r="A10" s="10">
        <v>3</v>
      </c>
      <c r="B10" s="17">
        <v>6831</v>
      </c>
      <c r="C10" s="22" t="s">
        <v>35</v>
      </c>
      <c r="D10" s="23" t="s">
        <v>39</v>
      </c>
      <c r="E10" s="23" t="s">
        <v>40</v>
      </c>
      <c r="F10" s="9"/>
      <c r="G10" s="9"/>
      <c r="H10" s="9"/>
      <c r="I10" s="9"/>
      <c r="J10" s="9">
        <f t="shared" si="0"/>
        <v>0</v>
      </c>
      <c r="K10" s="9" t="str">
        <f t="shared" si="1"/>
        <v>0</v>
      </c>
      <c r="L10" s="9"/>
      <c r="M10" s="3"/>
    </row>
    <row r="11" spans="1:13" ht="18" customHeight="1" x14ac:dyDescent="0.2">
      <c r="A11" s="10">
        <v>4</v>
      </c>
      <c r="B11" s="17">
        <v>6857</v>
      </c>
      <c r="C11" s="22" t="s">
        <v>35</v>
      </c>
      <c r="D11" s="23" t="s">
        <v>41</v>
      </c>
      <c r="E11" s="23" t="s">
        <v>14</v>
      </c>
      <c r="F11" s="9"/>
      <c r="G11" s="9"/>
      <c r="H11" s="9"/>
      <c r="I11" s="9"/>
      <c r="J11" s="9">
        <f t="shared" si="0"/>
        <v>0</v>
      </c>
      <c r="K11" s="9" t="str">
        <f t="shared" si="1"/>
        <v>0</v>
      </c>
      <c r="L11" s="9"/>
      <c r="M11" s="3"/>
    </row>
    <row r="12" spans="1:13" ht="18" customHeight="1" x14ac:dyDescent="0.2">
      <c r="A12" s="10">
        <v>5</v>
      </c>
      <c r="B12" s="17">
        <v>6865</v>
      </c>
      <c r="C12" s="24" t="s">
        <v>35</v>
      </c>
      <c r="D12" s="23" t="s">
        <v>42</v>
      </c>
      <c r="E12" s="23" t="s">
        <v>43</v>
      </c>
      <c r="F12" s="9"/>
      <c r="G12" s="9"/>
      <c r="H12" s="9"/>
      <c r="I12" s="9"/>
      <c r="J12" s="9">
        <f t="shared" si="0"/>
        <v>0</v>
      </c>
      <c r="K12" s="9" t="str">
        <f t="shared" si="1"/>
        <v>0</v>
      </c>
      <c r="L12" s="9"/>
      <c r="M12" s="3"/>
    </row>
    <row r="13" spans="1:13" ht="18" customHeight="1" x14ac:dyDescent="0.2">
      <c r="A13" s="10">
        <v>6</v>
      </c>
      <c r="B13" s="17">
        <v>6866</v>
      </c>
      <c r="C13" s="24" t="s">
        <v>35</v>
      </c>
      <c r="D13" s="23" t="s">
        <v>44</v>
      </c>
      <c r="E13" s="23" t="s">
        <v>45</v>
      </c>
      <c r="F13" s="9"/>
      <c r="G13" s="9"/>
      <c r="H13" s="9"/>
      <c r="I13" s="9"/>
      <c r="J13" s="9">
        <f t="shared" si="0"/>
        <v>0</v>
      </c>
      <c r="K13" s="9" t="str">
        <f t="shared" si="1"/>
        <v>0</v>
      </c>
      <c r="L13" s="9"/>
      <c r="M13" s="3"/>
    </row>
    <row r="14" spans="1:13" ht="18" customHeight="1" x14ac:dyDescent="0.2">
      <c r="A14" s="10">
        <v>7</v>
      </c>
      <c r="B14" s="17">
        <v>6898</v>
      </c>
      <c r="C14" s="22" t="s">
        <v>35</v>
      </c>
      <c r="D14" s="23" t="s">
        <v>46</v>
      </c>
      <c r="E14" s="23" t="s">
        <v>20</v>
      </c>
      <c r="F14" s="9"/>
      <c r="G14" s="9"/>
      <c r="H14" s="9"/>
      <c r="I14" s="9"/>
      <c r="J14" s="9">
        <f t="shared" si="0"/>
        <v>0</v>
      </c>
      <c r="K14" s="9" t="str">
        <f t="shared" si="1"/>
        <v>0</v>
      </c>
      <c r="L14" s="9"/>
      <c r="M14" s="3"/>
    </row>
    <row r="15" spans="1:13" ht="18" customHeight="1" x14ac:dyDescent="0.2">
      <c r="A15" s="10">
        <v>8</v>
      </c>
      <c r="B15" s="18">
        <v>6899</v>
      </c>
      <c r="C15" s="25" t="s">
        <v>35</v>
      </c>
      <c r="D15" s="26" t="s">
        <v>47</v>
      </c>
      <c r="E15" s="26" t="s">
        <v>48</v>
      </c>
      <c r="F15" s="9"/>
      <c r="G15" s="9"/>
      <c r="H15" s="9"/>
      <c r="I15" s="9"/>
      <c r="J15" s="9">
        <f t="shared" si="0"/>
        <v>0</v>
      </c>
      <c r="K15" s="9" t="str">
        <f t="shared" si="1"/>
        <v>0</v>
      </c>
      <c r="L15" s="9"/>
      <c r="M15" s="3"/>
    </row>
    <row r="16" spans="1:13" ht="18" customHeight="1" x14ac:dyDescent="0.2">
      <c r="A16" s="10">
        <v>9</v>
      </c>
      <c r="B16" s="19">
        <v>6903</v>
      </c>
      <c r="C16" s="27" t="s">
        <v>35</v>
      </c>
      <c r="D16" s="28" t="s">
        <v>49</v>
      </c>
      <c r="E16" s="28" t="s">
        <v>50</v>
      </c>
      <c r="F16" s="9"/>
      <c r="G16" s="9"/>
      <c r="H16" s="9"/>
      <c r="I16" s="9"/>
      <c r="J16" s="9">
        <f t="shared" si="0"/>
        <v>0</v>
      </c>
      <c r="K16" s="9" t="str">
        <f t="shared" si="1"/>
        <v>0</v>
      </c>
      <c r="L16" s="9"/>
      <c r="M16" s="3"/>
    </row>
    <row r="17" spans="1:13" ht="18" customHeight="1" x14ac:dyDescent="0.2">
      <c r="A17" s="10">
        <v>10</v>
      </c>
      <c r="B17" s="17">
        <v>6931</v>
      </c>
      <c r="C17" s="22" t="s">
        <v>35</v>
      </c>
      <c r="D17" s="23" t="s">
        <v>51</v>
      </c>
      <c r="E17" s="23" t="s">
        <v>52</v>
      </c>
      <c r="F17" s="9"/>
      <c r="G17" s="9"/>
      <c r="H17" s="9"/>
      <c r="I17" s="9"/>
      <c r="J17" s="9">
        <f t="shared" si="0"/>
        <v>0</v>
      </c>
      <c r="K17" s="9" t="str">
        <f t="shared" si="1"/>
        <v>0</v>
      </c>
      <c r="L17" s="9"/>
      <c r="M17" s="3"/>
    </row>
    <row r="18" spans="1:13" ht="18" customHeight="1" x14ac:dyDescent="0.2">
      <c r="A18" s="10">
        <v>11</v>
      </c>
      <c r="B18" s="15">
        <v>6934</v>
      </c>
      <c r="C18" s="29" t="s">
        <v>35</v>
      </c>
      <c r="D18" s="30" t="s">
        <v>53</v>
      </c>
      <c r="E18" s="30" t="s">
        <v>54</v>
      </c>
      <c r="F18" s="9"/>
      <c r="G18" s="9"/>
      <c r="H18" s="9"/>
      <c r="I18" s="9"/>
      <c r="J18" s="9">
        <f t="shared" si="0"/>
        <v>0</v>
      </c>
      <c r="K18" s="9" t="str">
        <f t="shared" si="1"/>
        <v>0</v>
      </c>
      <c r="L18" s="9"/>
      <c r="M18" s="3"/>
    </row>
    <row r="19" spans="1:13" ht="18" customHeight="1" x14ac:dyDescent="0.2">
      <c r="A19" s="10">
        <v>12</v>
      </c>
      <c r="B19" s="17">
        <v>6944</v>
      </c>
      <c r="C19" s="24" t="s">
        <v>35</v>
      </c>
      <c r="D19" s="23" t="s">
        <v>55</v>
      </c>
      <c r="E19" s="23" t="s">
        <v>56</v>
      </c>
      <c r="F19" s="9"/>
      <c r="G19" s="9"/>
      <c r="H19" s="9"/>
      <c r="I19" s="9"/>
      <c r="J19" s="9">
        <f t="shared" si="0"/>
        <v>0</v>
      </c>
      <c r="K19" s="9" t="str">
        <f t="shared" si="1"/>
        <v>0</v>
      </c>
      <c r="L19" s="9"/>
      <c r="M19" s="3"/>
    </row>
    <row r="20" spans="1:13" ht="18" customHeight="1" x14ac:dyDescent="0.2">
      <c r="A20" s="10">
        <v>13</v>
      </c>
      <c r="B20" s="20">
        <v>6951</v>
      </c>
      <c r="C20" s="31" t="s">
        <v>35</v>
      </c>
      <c r="D20" s="32" t="s">
        <v>57</v>
      </c>
      <c r="E20" s="33" t="s">
        <v>14</v>
      </c>
      <c r="F20" s="9"/>
      <c r="G20" s="9"/>
      <c r="H20" s="9"/>
      <c r="I20" s="9"/>
      <c r="J20" s="9">
        <f t="shared" si="0"/>
        <v>0</v>
      </c>
      <c r="K20" s="9" t="str">
        <f t="shared" si="1"/>
        <v>0</v>
      </c>
      <c r="L20" s="9"/>
      <c r="M20" s="3"/>
    </row>
    <row r="21" spans="1:13" ht="18" customHeight="1" x14ac:dyDescent="0.2">
      <c r="A21" s="10">
        <v>14</v>
      </c>
      <c r="B21" s="17">
        <v>6963</v>
      </c>
      <c r="C21" s="22" t="s">
        <v>35</v>
      </c>
      <c r="D21" s="23" t="s">
        <v>13</v>
      </c>
      <c r="E21" s="23" t="s">
        <v>58</v>
      </c>
      <c r="F21" s="9"/>
      <c r="G21" s="9"/>
      <c r="H21" s="9"/>
      <c r="I21" s="9"/>
      <c r="J21" s="9">
        <f t="shared" si="0"/>
        <v>0</v>
      </c>
      <c r="K21" s="9" t="str">
        <f t="shared" si="1"/>
        <v>0</v>
      </c>
      <c r="L21" s="9"/>
      <c r="M21" s="3"/>
    </row>
    <row r="22" spans="1:13" ht="18" customHeight="1" x14ac:dyDescent="0.2">
      <c r="A22" s="10">
        <v>15</v>
      </c>
      <c r="B22" s="17">
        <v>6965</v>
      </c>
      <c r="C22" s="22" t="s">
        <v>35</v>
      </c>
      <c r="D22" s="23" t="s">
        <v>59</v>
      </c>
      <c r="E22" s="23" t="s">
        <v>60</v>
      </c>
      <c r="F22" s="9"/>
      <c r="G22" s="9"/>
      <c r="H22" s="9"/>
      <c r="I22" s="9"/>
      <c r="J22" s="9">
        <f t="shared" si="0"/>
        <v>0</v>
      </c>
      <c r="K22" s="9" t="str">
        <f t="shared" si="1"/>
        <v>0</v>
      </c>
      <c r="L22" s="9"/>
      <c r="M22" s="3"/>
    </row>
    <row r="23" spans="1:13" ht="18" customHeight="1" x14ac:dyDescent="0.2">
      <c r="A23" s="10">
        <v>16</v>
      </c>
      <c r="B23" s="17">
        <v>6968</v>
      </c>
      <c r="C23" s="24" t="s">
        <v>35</v>
      </c>
      <c r="D23" s="23" t="s">
        <v>61</v>
      </c>
      <c r="E23" s="23" t="s">
        <v>20</v>
      </c>
      <c r="F23" s="9"/>
      <c r="G23" s="9"/>
      <c r="H23" s="9"/>
      <c r="I23" s="9"/>
      <c r="J23" s="9">
        <f t="shared" si="0"/>
        <v>0</v>
      </c>
      <c r="K23" s="9" t="str">
        <f t="shared" si="1"/>
        <v>0</v>
      </c>
      <c r="L23" s="9"/>
      <c r="M23" s="3"/>
    </row>
    <row r="24" spans="1:13" ht="18" customHeight="1" x14ac:dyDescent="0.2">
      <c r="A24" s="10">
        <v>17</v>
      </c>
      <c r="B24" s="17">
        <v>6970</v>
      </c>
      <c r="C24" s="24" t="s">
        <v>35</v>
      </c>
      <c r="D24" s="23" t="s">
        <v>62</v>
      </c>
      <c r="E24" s="34" t="s">
        <v>63</v>
      </c>
      <c r="F24" s="9"/>
      <c r="G24" s="9"/>
      <c r="H24" s="9"/>
      <c r="I24" s="9"/>
      <c r="J24" s="9">
        <f t="shared" si="0"/>
        <v>0</v>
      </c>
      <c r="K24" s="9" t="str">
        <f t="shared" si="1"/>
        <v>0</v>
      </c>
      <c r="L24" s="9"/>
      <c r="M24" s="3"/>
    </row>
    <row r="25" spans="1:13" ht="18" customHeight="1" x14ac:dyDescent="0.2">
      <c r="A25" s="10">
        <v>18</v>
      </c>
      <c r="B25" s="17">
        <v>6974</v>
      </c>
      <c r="C25" s="22" t="s">
        <v>35</v>
      </c>
      <c r="D25" s="23" t="s">
        <v>64</v>
      </c>
      <c r="E25" s="34" t="s">
        <v>65</v>
      </c>
      <c r="F25" s="9"/>
      <c r="G25" s="9"/>
      <c r="H25" s="9"/>
      <c r="I25" s="9"/>
      <c r="J25" s="9">
        <f t="shared" si="0"/>
        <v>0</v>
      </c>
      <c r="K25" s="9" t="str">
        <f t="shared" si="1"/>
        <v>0</v>
      </c>
      <c r="L25" s="9"/>
      <c r="M25" s="3"/>
    </row>
    <row r="26" spans="1:13" ht="18" customHeight="1" x14ac:dyDescent="0.2">
      <c r="A26" s="10">
        <v>19</v>
      </c>
      <c r="B26" s="17">
        <v>6976</v>
      </c>
      <c r="C26" s="24" t="s">
        <v>35</v>
      </c>
      <c r="D26" s="23" t="s">
        <v>66</v>
      </c>
      <c r="E26" s="34" t="s">
        <v>67</v>
      </c>
      <c r="F26" s="9"/>
      <c r="G26" s="9"/>
      <c r="H26" s="9"/>
      <c r="I26" s="9"/>
      <c r="J26" s="9">
        <f t="shared" si="0"/>
        <v>0</v>
      </c>
      <c r="K26" s="9" t="str">
        <f t="shared" si="1"/>
        <v>0</v>
      </c>
      <c r="L26" s="9"/>
      <c r="M26" s="3"/>
    </row>
    <row r="27" spans="1:13" ht="18" customHeight="1" x14ac:dyDescent="0.2">
      <c r="A27" s="10">
        <v>20</v>
      </c>
      <c r="B27" s="17">
        <v>6977</v>
      </c>
      <c r="C27" s="24" t="s">
        <v>35</v>
      </c>
      <c r="D27" s="23" t="s">
        <v>68</v>
      </c>
      <c r="E27" s="34" t="s">
        <v>14</v>
      </c>
      <c r="F27" s="9"/>
      <c r="G27" s="9"/>
      <c r="H27" s="9"/>
      <c r="I27" s="9"/>
      <c r="J27" s="9">
        <f t="shared" si="0"/>
        <v>0</v>
      </c>
      <c r="K27" s="9" t="str">
        <f t="shared" si="1"/>
        <v>0</v>
      </c>
      <c r="L27" s="9"/>
      <c r="M27" s="3"/>
    </row>
    <row r="28" spans="1:13" ht="18" customHeight="1" x14ac:dyDescent="0.2">
      <c r="A28" s="10">
        <v>21</v>
      </c>
      <c r="B28" s="15">
        <v>6980</v>
      </c>
      <c r="C28" s="35" t="s">
        <v>35</v>
      </c>
      <c r="D28" s="36" t="s">
        <v>69</v>
      </c>
      <c r="E28" s="37" t="s">
        <v>70</v>
      </c>
      <c r="F28" s="9"/>
      <c r="G28" s="9"/>
      <c r="H28" s="9"/>
      <c r="I28" s="9"/>
      <c r="J28" s="9">
        <f t="shared" si="0"/>
        <v>0</v>
      </c>
      <c r="K28" s="9" t="str">
        <f t="shared" si="1"/>
        <v>0</v>
      </c>
      <c r="L28" s="9"/>
      <c r="M28" s="3"/>
    </row>
    <row r="29" spans="1:13" ht="18" customHeight="1" x14ac:dyDescent="0.2">
      <c r="A29" s="10">
        <v>22</v>
      </c>
      <c r="B29" s="15">
        <v>6983</v>
      </c>
      <c r="C29" s="27" t="s">
        <v>35</v>
      </c>
      <c r="D29" s="28" t="s">
        <v>71</v>
      </c>
      <c r="E29" s="38" t="s">
        <v>72</v>
      </c>
      <c r="F29" s="9"/>
      <c r="G29" s="9"/>
      <c r="H29" s="9"/>
      <c r="I29" s="9"/>
      <c r="J29" s="9">
        <f t="shared" si="0"/>
        <v>0</v>
      </c>
      <c r="K29" s="9" t="str">
        <f t="shared" si="1"/>
        <v>0</v>
      </c>
      <c r="L29" s="9"/>
      <c r="M29" s="3"/>
    </row>
    <row r="30" spans="1:13" ht="18" customHeight="1" x14ac:dyDescent="0.2">
      <c r="A30" s="10">
        <v>23</v>
      </c>
      <c r="B30" s="17">
        <v>6985</v>
      </c>
      <c r="C30" s="24" t="s">
        <v>35</v>
      </c>
      <c r="D30" s="23" t="s">
        <v>73</v>
      </c>
      <c r="E30" s="34" t="s">
        <v>74</v>
      </c>
      <c r="F30" s="9"/>
      <c r="G30" s="9"/>
      <c r="H30" s="9"/>
      <c r="I30" s="9"/>
      <c r="J30" s="9">
        <f t="shared" si="0"/>
        <v>0</v>
      </c>
      <c r="K30" s="9" t="str">
        <f t="shared" si="1"/>
        <v>0</v>
      </c>
      <c r="L30" s="9"/>
      <c r="M30" s="3"/>
    </row>
    <row r="31" spans="1:13" ht="18" customHeight="1" x14ac:dyDescent="0.2">
      <c r="A31" s="10">
        <v>24</v>
      </c>
      <c r="B31" s="15">
        <v>6986</v>
      </c>
      <c r="C31" s="27" t="s">
        <v>35</v>
      </c>
      <c r="D31" s="28" t="s">
        <v>75</v>
      </c>
      <c r="E31" s="38" t="s">
        <v>76</v>
      </c>
      <c r="F31" s="9"/>
      <c r="G31" s="9"/>
      <c r="H31" s="9"/>
      <c r="I31" s="9"/>
      <c r="J31" s="9">
        <f t="shared" si="0"/>
        <v>0</v>
      </c>
      <c r="K31" s="9" t="str">
        <f t="shared" si="1"/>
        <v>0</v>
      </c>
      <c r="L31" s="9"/>
      <c r="M31" s="3"/>
    </row>
    <row r="32" spans="1:13" ht="18" customHeight="1" x14ac:dyDescent="0.2">
      <c r="A32" s="10">
        <v>25</v>
      </c>
      <c r="B32" s="21">
        <v>6844</v>
      </c>
      <c r="C32" s="24" t="s">
        <v>77</v>
      </c>
      <c r="D32" s="23" t="s">
        <v>78</v>
      </c>
      <c r="E32" s="34" t="s">
        <v>14</v>
      </c>
      <c r="F32" s="9"/>
      <c r="G32" s="9"/>
      <c r="H32" s="9"/>
      <c r="I32" s="9"/>
      <c r="J32" s="9">
        <f t="shared" si="0"/>
        <v>0</v>
      </c>
      <c r="K32" s="9" t="str">
        <f t="shared" si="1"/>
        <v>0</v>
      </c>
      <c r="L32" s="9"/>
      <c r="M32" s="3"/>
    </row>
    <row r="33" spans="1:13" ht="18" customHeight="1" x14ac:dyDescent="0.2">
      <c r="A33" s="10">
        <v>26</v>
      </c>
      <c r="B33" s="15">
        <v>6852</v>
      </c>
      <c r="C33" s="27" t="s">
        <v>77</v>
      </c>
      <c r="D33" s="28" t="s">
        <v>79</v>
      </c>
      <c r="E33" s="38" t="s">
        <v>14</v>
      </c>
      <c r="F33" s="9"/>
      <c r="G33" s="9"/>
      <c r="H33" s="9"/>
      <c r="I33" s="9"/>
      <c r="J33" s="9">
        <f t="shared" si="0"/>
        <v>0</v>
      </c>
      <c r="K33" s="9" t="str">
        <f t="shared" si="1"/>
        <v>0</v>
      </c>
      <c r="L33" s="9"/>
      <c r="M33" s="3"/>
    </row>
    <row r="34" spans="1:13" ht="18" customHeight="1" x14ac:dyDescent="0.2">
      <c r="A34" s="10">
        <v>27</v>
      </c>
      <c r="B34" s="17">
        <v>6871</v>
      </c>
      <c r="C34" s="22" t="s">
        <v>77</v>
      </c>
      <c r="D34" s="39" t="s">
        <v>80</v>
      </c>
      <c r="E34" s="34" t="s">
        <v>81</v>
      </c>
      <c r="F34" s="9"/>
      <c r="G34" s="9"/>
      <c r="H34" s="9"/>
      <c r="I34" s="9"/>
      <c r="J34" s="9">
        <f t="shared" si="0"/>
        <v>0</v>
      </c>
      <c r="K34" s="9" t="str">
        <f t="shared" si="1"/>
        <v>0</v>
      </c>
      <c r="L34" s="9"/>
      <c r="M34" s="3"/>
    </row>
    <row r="35" spans="1:13" ht="18" customHeight="1" x14ac:dyDescent="0.2">
      <c r="A35" s="10">
        <v>28</v>
      </c>
      <c r="B35" s="15">
        <v>6885</v>
      </c>
      <c r="C35" s="16" t="s">
        <v>77</v>
      </c>
      <c r="D35" s="40" t="s">
        <v>82</v>
      </c>
      <c r="E35" s="41" t="s">
        <v>83</v>
      </c>
      <c r="F35" s="9"/>
      <c r="G35" s="9"/>
      <c r="H35" s="9"/>
      <c r="I35" s="9"/>
      <c r="J35" s="9">
        <f t="shared" si="0"/>
        <v>0</v>
      </c>
      <c r="K35" s="9" t="str">
        <f t="shared" si="1"/>
        <v>0</v>
      </c>
      <c r="L35" s="9"/>
      <c r="M35" s="3"/>
    </row>
    <row r="36" spans="1:13" ht="18" customHeight="1" x14ac:dyDescent="0.2">
      <c r="A36" s="10">
        <v>29</v>
      </c>
      <c r="B36" s="17">
        <v>6887</v>
      </c>
      <c r="C36" s="31" t="s">
        <v>77</v>
      </c>
      <c r="D36" s="42" t="s">
        <v>84</v>
      </c>
      <c r="E36" s="43" t="s">
        <v>63</v>
      </c>
      <c r="F36" s="9"/>
      <c r="G36" s="9"/>
      <c r="H36" s="9"/>
      <c r="I36" s="9"/>
      <c r="J36" s="9">
        <f t="shared" si="0"/>
        <v>0</v>
      </c>
      <c r="K36" s="9" t="str">
        <f t="shared" si="1"/>
        <v>0</v>
      </c>
      <c r="L36" s="9"/>
      <c r="M36" s="3"/>
    </row>
    <row r="37" spans="1:13" ht="18" customHeight="1" x14ac:dyDescent="0.2">
      <c r="A37" s="10">
        <v>30</v>
      </c>
      <c r="B37" s="17">
        <v>6911</v>
      </c>
      <c r="C37" s="22" t="s">
        <v>77</v>
      </c>
      <c r="D37" s="23" t="s">
        <v>85</v>
      </c>
      <c r="E37" s="34" t="s">
        <v>86</v>
      </c>
      <c r="F37" s="9"/>
      <c r="G37" s="9"/>
      <c r="H37" s="9"/>
      <c r="I37" s="9"/>
      <c r="J37" s="9">
        <f t="shared" si="0"/>
        <v>0</v>
      </c>
      <c r="K37" s="9" t="str">
        <f t="shared" si="1"/>
        <v>0</v>
      </c>
      <c r="L37" s="9"/>
      <c r="M37" s="3"/>
    </row>
    <row r="38" spans="1:13" ht="18" customHeight="1" x14ac:dyDescent="0.2">
      <c r="A38" s="10">
        <v>31</v>
      </c>
      <c r="B38" s="20">
        <v>6917</v>
      </c>
      <c r="C38" s="24" t="s">
        <v>77</v>
      </c>
      <c r="D38" s="44" t="s">
        <v>17</v>
      </c>
      <c r="E38" s="45" t="s">
        <v>87</v>
      </c>
      <c r="F38" s="9"/>
      <c r="G38" s="9"/>
      <c r="H38" s="9"/>
      <c r="I38" s="9"/>
      <c r="J38" s="9">
        <f t="shared" si="0"/>
        <v>0</v>
      </c>
      <c r="K38" s="9" t="str">
        <f t="shared" si="1"/>
        <v>0</v>
      </c>
      <c r="L38" s="9"/>
      <c r="M38" s="3"/>
    </row>
    <row r="39" spans="1:13" ht="18" customHeight="1" x14ac:dyDescent="0.2">
      <c r="A39" s="10">
        <v>32</v>
      </c>
      <c r="B39" s="15">
        <v>6921</v>
      </c>
      <c r="C39" s="27" t="s">
        <v>77</v>
      </c>
      <c r="D39" s="28" t="s">
        <v>88</v>
      </c>
      <c r="E39" s="38" t="s">
        <v>52</v>
      </c>
      <c r="F39" s="9"/>
      <c r="G39" s="9"/>
      <c r="H39" s="9"/>
      <c r="I39" s="9"/>
      <c r="J39" s="9">
        <f t="shared" si="0"/>
        <v>0</v>
      </c>
      <c r="K39" s="9" t="str">
        <f t="shared" si="1"/>
        <v>0</v>
      </c>
      <c r="L39" s="9"/>
      <c r="M39" s="3"/>
    </row>
    <row r="40" spans="1:13" ht="18" customHeight="1" x14ac:dyDescent="0.2">
      <c r="A40" s="10">
        <v>33</v>
      </c>
      <c r="B40" s="17">
        <v>6922</v>
      </c>
      <c r="C40" s="25" t="s">
        <v>77</v>
      </c>
      <c r="D40" s="26" t="s">
        <v>89</v>
      </c>
      <c r="E40" s="46" t="s">
        <v>90</v>
      </c>
      <c r="F40" s="9"/>
      <c r="G40" s="9"/>
      <c r="H40" s="9"/>
      <c r="I40" s="9"/>
      <c r="J40" s="9">
        <f t="shared" si="0"/>
        <v>0</v>
      </c>
      <c r="K40" s="9" t="str">
        <f t="shared" si="1"/>
        <v>0</v>
      </c>
      <c r="L40" s="9"/>
      <c r="M40" s="3"/>
    </row>
    <row r="41" spans="1:13" ht="18" customHeight="1" x14ac:dyDescent="0.2">
      <c r="A41" s="10">
        <v>34</v>
      </c>
      <c r="B41" s="17">
        <v>6925</v>
      </c>
      <c r="C41" s="22" t="s">
        <v>77</v>
      </c>
      <c r="D41" s="23" t="s">
        <v>91</v>
      </c>
      <c r="E41" s="34" t="s">
        <v>92</v>
      </c>
      <c r="F41" s="9"/>
      <c r="G41" s="9"/>
      <c r="H41" s="9"/>
      <c r="I41" s="9"/>
      <c r="J41" s="9">
        <f t="shared" si="0"/>
        <v>0</v>
      </c>
      <c r="K41" s="9" t="str">
        <f t="shared" si="1"/>
        <v>0</v>
      </c>
      <c r="L41" s="9"/>
      <c r="M41" s="3"/>
    </row>
    <row r="42" spans="1:13" ht="18" customHeight="1" x14ac:dyDescent="0.2">
      <c r="A42" s="10">
        <v>35</v>
      </c>
      <c r="B42" s="17">
        <v>6989</v>
      </c>
      <c r="C42" s="22" t="s">
        <v>77</v>
      </c>
      <c r="D42" s="23" t="s">
        <v>16</v>
      </c>
      <c r="E42" s="34" t="s">
        <v>14</v>
      </c>
      <c r="F42" s="9"/>
      <c r="G42" s="9"/>
      <c r="H42" s="9"/>
      <c r="I42" s="9"/>
      <c r="J42" s="9">
        <f t="shared" si="0"/>
        <v>0</v>
      </c>
      <c r="K42" s="9" t="str">
        <f t="shared" si="1"/>
        <v>0</v>
      </c>
      <c r="L42" s="9"/>
      <c r="M42" s="3"/>
    </row>
    <row r="43" spans="1:13" ht="18" customHeight="1" x14ac:dyDescent="0.2">
      <c r="A43" s="10">
        <v>36</v>
      </c>
      <c r="B43" s="15">
        <v>6990</v>
      </c>
      <c r="C43" s="27" t="s">
        <v>77</v>
      </c>
      <c r="D43" s="28" t="s">
        <v>93</v>
      </c>
      <c r="E43" s="38" t="s">
        <v>14</v>
      </c>
      <c r="F43" s="9"/>
      <c r="G43" s="9"/>
      <c r="H43" s="9"/>
      <c r="I43" s="9"/>
      <c r="J43" s="9">
        <f t="shared" si="0"/>
        <v>0</v>
      </c>
      <c r="K43" s="9" t="str">
        <f t="shared" si="1"/>
        <v>0</v>
      </c>
      <c r="L43" s="9"/>
      <c r="M43" s="3"/>
    </row>
    <row r="44" spans="1:13" s="1" customFormat="1" ht="18" customHeight="1" x14ac:dyDescent="0.2">
      <c r="A44" s="10">
        <v>37</v>
      </c>
      <c r="B44" s="15">
        <v>6997</v>
      </c>
      <c r="C44" s="22" t="s">
        <v>77</v>
      </c>
      <c r="D44" s="23" t="s">
        <v>94</v>
      </c>
      <c r="E44" s="34" t="s">
        <v>52</v>
      </c>
      <c r="F44" s="9"/>
      <c r="G44" s="9"/>
      <c r="H44" s="9"/>
      <c r="I44" s="9"/>
      <c r="J44" s="9">
        <f t="shared" si="0"/>
        <v>0</v>
      </c>
      <c r="K44" s="9" t="str">
        <f t="shared" si="1"/>
        <v>0</v>
      </c>
      <c r="L44" s="9"/>
      <c r="M44" s="3"/>
    </row>
    <row r="45" spans="1:13" s="1" customFormat="1" ht="18" customHeight="1" x14ac:dyDescent="0.2">
      <c r="A45" s="10">
        <v>38</v>
      </c>
      <c r="B45" s="15">
        <v>7238</v>
      </c>
      <c r="C45" s="27" t="s">
        <v>77</v>
      </c>
      <c r="D45" s="28" t="s">
        <v>95</v>
      </c>
      <c r="E45" s="38" t="s">
        <v>96</v>
      </c>
      <c r="F45" s="9"/>
      <c r="G45" s="9"/>
      <c r="H45" s="9"/>
      <c r="I45" s="9"/>
      <c r="J45" s="9">
        <f t="shared" si="0"/>
        <v>0</v>
      </c>
      <c r="K45" s="9" t="str">
        <f t="shared" si="1"/>
        <v>0</v>
      </c>
      <c r="L45" s="9"/>
      <c r="M45" s="3"/>
    </row>
    <row r="46" spans="1:13" s="1" customFormat="1" ht="18" customHeight="1" x14ac:dyDescent="0.2">
      <c r="A46" s="10">
        <v>39</v>
      </c>
      <c r="B46" s="15">
        <v>7814</v>
      </c>
      <c r="C46" s="22" t="s">
        <v>77</v>
      </c>
      <c r="D46" s="23" t="s">
        <v>97</v>
      </c>
      <c r="E46" s="34" t="s">
        <v>98</v>
      </c>
      <c r="F46" s="9"/>
      <c r="G46" s="9"/>
      <c r="H46" s="9"/>
      <c r="I46" s="9"/>
      <c r="J46" s="9">
        <f t="shared" si="0"/>
        <v>0</v>
      </c>
      <c r="K46" s="9" t="str">
        <f t="shared" si="1"/>
        <v>0</v>
      </c>
      <c r="L46" s="9"/>
      <c r="M46" s="3"/>
    </row>
    <row r="47" spans="1:13" ht="18" customHeight="1" x14ac:dyDescent="0.2">
      <c r="A47" s="1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 x14ac:dyDescent="0.2">
      <c r="A48" s="14"/>
      <c r="B48" s="3"/>
      <c r="C48" s="3"/>
      <c r="D48" s="125" t="s">
        <v>21</v>
      </c>
      <c r="E48" s="126"/>
      <c r="F48" s="126"/>
      <c r="G48" s="126"/>
      <c r="H48" s="113" t="s">
        <v>22</v>
      </c>
      <c r="I48" s="127"/>
      <c r="J48" s="127"/>
      <c r="K48" s="127"/>
      <c r="L48" s="114" t="s">
        <v>23</v>
      </c>
      <c r="M48" s="115"/>
    </row>
    <row r="49" spans="1:13" ht="18" customHeight="1" x14ac:dyDescent="0.2">
      <c r="A49" s="14"/>
      <c r="B49" s="3"/>
      <c r="C49" s="3"/>
      <c r="D49" s="11" t="s">
        <v>5</v>
      </c>
      <c r="E49" s="12" t="s">
        <v>24</v>
      </c>
      <c r="F49" s="126" t="s">
        <v>25</v>
      </c>
      <c r="G49" s="126"/>
      <c r="H49" s="3"/>
      <c r="I49" s="124" t="s">
        <v>26</v>
      </c>
      <c r="J49" s="124"/>
      <c r="K49" s="124"/>
      <c r="L49" s="14"/>
      <c r="M49" s="3"/>
    </row>
    <row r="50" spans="1:13" ht="18" customHeight="1" x14ac:dyDescent="0.55000000000000004">
      <c r="A50" s="14"/>
      <c r="B50" s="3"/>
      <c r="C50" s="3"/>
      <c r="D50" s="13">
        <v>4</v>
      </c>
      <c r="E50" s="2">
        <f>COUNTIF(K8:K46,"4")</f>
        <v>0</v>
      </c>
      <c r="F50" s="120">
        <f>(E50*100)/E59</f>
        <v>0</v>
      </c>
      <c r="G50" s="120"/>
      <c r="H50" s="3"/>
      <c r="I50" s="121" t="s">
        <v>27</v>
      </c>
      <c r="J50" s="121"/>
      <c r="K50" s="121"/>
      <c r="L50" s="14"/>
      <c r="M50" s="3"/>
    </row>
    <row r="51" spans="1:13" ht="18" customHeight="1" x14ac:dyDescent="0.55000000000000004">
      <c r="A51" s="14"/>
      <c r="B51" s="3"/>
      <c r="C51" s="3"/>
      <c r="D51" s="2">
        <v>3.5</v>
      </c>
      <c r="E51" s="2">
        <f>COUNTIF(K8:K46,"3.5")</f>
        <v>0</v>
      </c>
      <c r="F51" s="120">
        <f>(E51*100)/E59</f>
        <v>0</v>
      </c>
      <c r="G51" s="120"/>
      <c r="H51" s="116"/>
      <c r="I51" s="128"/>
      <c r="J51" s="128"/>
      <c r="K51" s="128"/>
      <c r="L51" s="117"/>
      <c r="M51" s="3"/>
    </row>
    <row r="52" spans="1:13" ht="18" customHeight="1" x14ac:dyDescent="0.55000000000000004">
      <c r="A52" s="14"/>
      <c r="B52" s="3"/>
      <c r="C52" s="3"/>
      <c r="D52" s="2">
        <v>3</v>
      </c>
      <c r="E52" s="2">
        <f>COUNTIF(K8:K46,"3")</f>
        <v>0</v>
      </c>
      <c r="F52" s="120">
        <f>(E52*100)/E59</f>
        <v>0</v>
      </c>
      <c r="G52" s="120"/>
      <c r="H52" s="113" t="s">
        <v>22</v>
      </c>
      <c r="I52" s="121"/>
      <c r="J52" s="121"/>
      <c r="K52" s="121"/>
      <c r="L52" s="14"/>
      <c r="M52" s="3"/>
    </row>
    <row r="53" spans="1:13" ht="18" customHeight="1" x14ac:dyDescent="0.55000000000000004">
      <c r="A53" s="14"/>
      <c r="B53" s="3"/>
      <c r="C53" s="3"/>
      <c r="D53" s="2">
        <v>2.5</v>
      </c>
      <c r="E53" s="2">
        <f>COUNTIF(K8:K46,"2.5")</f>
        <v>0</v>
      </c>
      <c r="F53" s="120">
        <f>(E53*100)/E59</f>
        <v>0</v>
      </c>
      <c r="G53" s="120"/>
      <c r="H53" s="118"/>
      <c r="I53" s="124" t="s">
        <v>28</v>
      </c>
      <c r="J53" s="124"/>
      <c r="K53" s="124"/>
      <c r="L53" s="119"/>
      <c r="M53" s="118"/>
    </row>
    <row r="54" spans="1:13" ht="18" customHeight="1" x14ac:dyDescent="0.55000000000000004">
      <c r="A54" s="14"/>
      <c r="B54" s="3"/>
      <c r="C54" s="3"/>
      <c r="D54" s="2">
        <v>2</v>
      </c>
      <c r="E54" s="2">
        <f>COUNTIF(K8:K46,"2")</f>
        <v>0</v>
      </c>
      <c r="F54" s="120">
        <f>(E54*100)/E59</f>
        <v>0</v>
      </c>
      <c r="G54" s="120"/>
      <c r="H54" s="122" t="s">
        <v>34</v>
      </c>
      <c r="I54" s="123"/>
      <c r="J54" s="123"/>
      <c r="K54" s="123"/>
      <c r="L54" s="123"/>
      <c r="M54" s="123"/>
    </row>
    <row r="55" spans="1:13" ht="18" customHeight="1" x14ac:dyDescent="0.55000000000000004">
      <c r="A55" s="14"/>
      <c r="B55" s="3"/>
      <c r="C55" s="3"/>
      <c r="D55" s="2">
        <v>1.5</v>
      </c>
      <c r="E55" s="2">
        <f>COUNTIF(K8:K46,"1.5")</f>
        <v>0</v>
      </c>
      <c r="F55" s="120">
        <f>(E55*100)/E59</f>
        <v>0</v>
      </c>
      <c r="G55" s="120"/>
      <c r="H55" s="3"/>
      <c r="I55" s="3"/>
      <c r="J55" s="3"/>
      <c r="K55" s="3"/>
      <c r="L55" s="3"/>
      <c r="M55" s="3"/>
    </row>
    <row r="56" spans="1:13" ht="18" customHeight="1" x14ac:dyDescent="0.55000000000000004">
      <c r="A56" s="14"/>
      <c r="B56" s="3"/>
      <c r="C56" s="3"/>
      <c r="D56" s="2">
        <v>1</v>
      </c>
      <c r="E56" s="2">
        <f>COUNTIF(K8:K46,"1")</f>
        <v>0</v>
      </c>
      <c r="F56" s="120">
        <f>(E56*100)/E59</f>
        <v>0</v>
      </c>
      <c r="G56" s="120"/>
      <c r="H56" s="113" t="s">
        <v>22</v>
      </c>
      <c r="I56" s="121"/>
      <c r="J56" s="121"/>
      <c r="K56" s="121"/>
      <c r="L56" s="14"/>
      <c r="M56" s="3"/>
    </row>
    <row r="57" spans="1:13" ht="18" customHeight="1" x14ac:dyDescent="0.55000000000000004">
      <c r="A57" s="14"/>
      <c r="B57" s="3"/>
      <c r="C57" s="3"/>
      <c r="D57" s="2">
        <v>0</v>
      </c>
      <c r="E57" s="2">
        <f>COUNTIF(K8:K46,"0")</f>
        <v>39</v>
      </c>
      <c r="F57" s="120">
        <f>(E57*100)/E59</f>
        <v>100</v>
      </c>
      <c r="G57" s="120"/>
      <c r="H57" s="3"/>
      <c r="I57" s="121" t="s">
        <v>30</v>
      </c>
      <c r="J57" s="121"/>
      <c r="K57" s="121"/>
      <c r="L57" s="14"/>
      <c r="M57" s="3"/>
    </row>
    <row r="58" spans="1:13" ht="18" customHeight="1" x14ac:dyDescent="0.55000000000000004">
      <c r="A58" s="14"/>
      <c r="B58" s="3"/>
      <c r="C58" s="3"/>
      <c r="D58" s="2" t="s">
        <v>31</v>
      </c>
      <c r="E58" s="2">
        <f>COUNTIF(K8:K46,"ร")</f>
        <v>0</v>
      </c>
      <c r="F58" s="120">
        <f>(E58*100)/E59</f>
        <v>0</v>
      </c>
      <c r="G58" s="120"/>
      <c r="H58" s="3"/>
      <c r="I58" s="121" t="s">
        <v>32</v>
      </c>
      <c r="J58" s="121"/>
      <c r="K58" s="121"/>
      <c r="L58" s="14"/>
      <c r="M58" s="3"/>
    </row>
    <row r="59" spans="1:13" ht="18" customHeight="1" x14ac:dyDescent="0.55000000000000004">
      <c r="D59" s="153" t="s">
        <v>11</v>
      </c>
      <c r="E59" s="153">
        <f>SUM(E50:E58)</f>
        <v>39</v>
      </c>
      <c r="F59" s="120">
        <f>SUM(F50:F58)</f>
        <v>100</v>
      </c>
      <c r="G59" s="120"/>
    </row>
  </sheetData>
  <mergeCells count="33">
    <mergeCell ref="F59:G59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F53:G53"/>
    <mergeCell ref="I53:K53"/>
    <mergeCell ref="D48:G48"/>
    <mergeCell ref="I48:K48"/>
    <mergeCell ref="F49:G49"/>
    <mergeCell ref="I49:K49"/>
    <mergeCell ref="F50:G50"/>
    <mergeCell ref="I50:K50"/>
    <mergeCell ref="F51:G51"/>
    <mergeCell ref="I51:K51"/>
    <mergeCell ref="F52:G52"/>
    <mergeCell ref="I52:K52"/>
    <mergeCell ref="F58:G58"/>
    <mergeCell ref="I58:K58"/>
    <mergeCell ref="F54:G54"/>
    <mergeCell ref="H54:M54"/>
    <mergeCell ref="F55:G55"/>
    <mergeCell ref="F56:G56"/>
    <mergeCell ref="I56:K56"/>
    <mergeCell ref="F57:G57"/>
    <mergeCell ref="I57:K57"/>
  </mergeCells>
  <pageMargins left="0.7" right="0.7" top="0.75" bottom="0.75" header="0.3" footer="0.3"/>
  <pageSetup paperSize="9" scale="76" orientation="portrait" r:id="rId1"/>
  <rowBreaks count="1" manualBreakCount="1">
    <brk id="4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40" zoomScaleNormal="100" workbookViewId="0">
      <selection activeCell="F41" sqref="F41:G49"/>
    </sheetView>
  </sheetViews>
  <sheetFormatPr defaultRowHeight="18" customHeight="1" x14ac:dyDescent="0.2"/>
  <cols>
    <col min="1" max="1" width="6.25" customWidth="1"/>
    <col min="3" max="3" width="4.5" customWidth="1"/>
    <col min="12" max="12" width="18.125" customWidth="1"/>
  </cols>
  <sheetData>
    <row r="1" spans="1:13" ht="18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1:13" ht="18" customHeight="1" x14ac:dyDescent="0.2">
      <c r="A2" s="129" t="s">
        <v>99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"/>
    </row>
    <row r="3" spans="1:13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"/>
    </row>
    <row r="4" spans="1:13" ht="18" customHeight="1" x14ac:dyDescent="0.2">
      <c r="A4" s="125" t="s">
        <v>2</v>
      </c>
      <c r="B4" s="4"/>
      <c r="C4" s="133" t="s">
        <v>3</v>
      </c>
      <c r="D4" s="134"/>
      <c r="E4" s="135"/>
      <c r="F4" s="140" t="s">
        <v>4</v>
      </c>
      <c r="G4" s="141"/>
      <c r="H4" s="141"/>
      <c r="I4" s="141"/>
      <c r="J4" s="142"/>
      <c r="K4" s="125" t="s">
        <v>5</v>
      </c>
      <c r="L4" s="125" t="s">
        <v>282</v>
      </c>
      <c r="M4" s="3"/>
    </row>
    <row r="5" spans="1:13" ht="18" customHeight="1" x14ac:dyDescent="0.2">
      <c r="A5" s="131"/>
      <c r="B5" s="5" t="s">
        <v>6</v>
      </c>
      <c r="C5" s="136"/>
      <c r="D5" s="129"/>
      <c r="E5" s="137"/>
      <c r="F5" s="6" t="s">
        <v>7</v>
      </c>
      <c r="G5" s="125" t="s">
        <v>8</v>
      </c>
      <c r="H5" s="6" t="s">
        <v>9</v>
      </c>
      <c r="I5" s="125" t="s">
        <v>10</v>
      </c>
      <c r="J5" s="125" t="s">
        <v>11</v>
      </c>
      <c r="K5" s="131"/>
      <c r="L5" s="131"/>
      <c r="M5" s="3"/>
    </row>
    <row r="6" spans="1:13" ht="18" customHeight="1" x14ac:dyDescent="0.2">
      <c r="A6" s="131"/>
      <c r="B6" s="5" t="s">
        <v>12</v>
      </c>
      <c r="C6" s="136"/>
      <c r="D6" s="129"/>
      <c r="E6" s="137"/>
      <c r="F6" s="7" t="s">
        <v>8</v>
      </c>
      <c r="G6" s="132"/>
      <c r="H6" s="7" t="s">
        <v>8</v>
      </c>
      <c r="I6" s="132"/>
      <c r="J6" s="132"/>
      <c r="K6" s="131"/>
      <c r="L6" s="131"/>
      <c r="M6" s="3"/>
    </row>
    <row r="7" spans="1:13" ht="18" customHeight="1" x14ac:dyDescent="0.2">
      <c r="A7" s="132"/>
      <c r="B7" s="7"/>
      <c r="C7" s="138"/>
      <c r="D7" s="130"/>
      <c r="E7" s="139"/>
      <c r="F7" s="8">
        <v>30</v>
      </c>
      <c r="G7" s="8">
        <v>20</v>
      </c>
      <c r="H7" s="8">
        <v>20</v>
      </c>
      <c r="I7" s="8">
        <v>30</v>
      </c>
      <c r="J7" s="8">
        <v>100</v>
      </c>
      <c r="K7" s="132"/>
      <c r="L7" s="132"/>
      <c r="M7" s="3"/>
    </row>
    <row r="8" spans="1:13" ht="18" customHeight="1" x14ac:dyDescent="0.2">
      <c r="A8" s="10">
        <v>1</v>
      </c>
      <c r="B8" s="47">
        <v>6825</v>
      </c>
      <c r="C8" s="69" t="s">
        <v>35</v>
      </c>
      <c r="D8" s="70" t="s">
        <v>100</v>
      </c>
      <c r="E8" s="71" t="s">
        <v>101</v>
      </c>
      <c r="F8" s="9"/>
      <c r="G8" s="9"/>
      <c r="H8" s="9"/>
      <c r="I8" s="9"/>
      <c r="J8" s="9">
        <f>SUM(F8:I8)</f>
        <v>0</v>
      </c>
      <c r="K8" s="9" t="str">
        <f>IF(J8&gt;=80,"4",IF(J8&gt;=75,"3.5",IF(J8&gt;=70,"3", IF(J8&gt;=65,"2.5", IF(J8&gt;=60,"2", IF(J8&gt;=55,"1.5", IF(J8&gt;=50,"1", IF(J8&lt;=49,"0"))))))))</f>
        <v>0</v>
      </c>
      <c r="L8" s="9"/>
      <c r="M8" s="3"/>
    </row>
    <row r="9" spans="1:13" ht="18" customHeight="1" x14ac:dyDescent="0.2">
      <c r="A9" s="10">
        <v>2</v>
      </c>
      <c r="B9" s="49">
        <v>6828</v>
      </c>
      <c r="C9" s="56" t="s">
        <v>35</v>
      </c>
      <c r="D9" s="57" t="s">
        <v>102</v>
      </c>
      <c r="E9" s="57" t="s">
        <v>103</v>
      </c>
      <c r="F9" s="9"/>
      <c r="G9" s="9"/>
      <c r="H9" s="9"/>
      <c r="I9" s="9"/>
      <c r="J9" s="9">
        <f t="shared" ref="J9:J37" si="0">SUM(F9:I9)</f>
        <v>0</v>
      </c>
      <c r="K9" s="9" t="str">
        <f t="shared" ref="K9:K37" si="1">IF(J9&gt;=80,"4",IF(J9&gt;=75,"3.5",IF(J9&gt;=70,"3", IF(J9&gt;=65,"2.5", IF(J9&gt;=60,"2", IF(J9&gt;=55,"1.5", IF(J9&gt;=50,"1", IF(J9&lt;=49,"0"))))))))</f>
        <v>0</v>
      </c>
      <c r="L9" s="9"/>
      <c r="M9" s="3"/>
    </row>
    <row r="10" spans="1:13" ht="18" customHeight="1" x14ac:dyDescent="0.2">
      <c r="A10" s="10">
        <v>3</v>
      </c>
      <c r="B10" s="50">
        <v>6830</v>
      </c>
      <c r="C10" s="58" t="s">
        <v>35</v>
      </c>
      <c r="D10" s="59" t="s">
        <v>104</v>
      </c>
      <c r="E10" s="60" t="s">
        <v>105</v>
      </c>
      <c r="F10" s="9"/>
      <c r="G10" s="9"/>
      <c r="H10" s="9"/>
      <c r="I10" s="9"/>
      <c r="J10" s="9">
        <f t="shared" si="0"/>
        <v>0</v>
      </c>
      <c r="K10" s="9" t="str">
        <f t="shared" si="1"/>
        <v>0</v>
      </c>
      <c r="L10" s="9"/>
      <c r="M10" s="3"/>
    </row>
    <row r="11" spans="1:13" ht="18" customHeight="1" x14ac:dyDescent="0.2">
      <c r="A11" s="10">
        <v>4</v>
      </c>
      <c r="B11" s="50">
        <v>6834</v>
      </c>
      <c r="C11" s="61" t="s">
        <v>35</v>
      </c>
      <c r="D11" s="59" t="s">
        <v>106</v>
      </c>
      <c r="E11" s="60" t="s">
        <v>107</v>
      </c>
      <c r="F11" s="9"/>
      <c r="G11" s="9"/>
      <c r="H11" s="9"/>
      <c r="I11" s="9"/>
      <c r="J11" s="9">
        <f t="shared" si="0"/>
        <v>0</v>
      </c>
      <c r="K11" s="9" t="str">
        <f t="shared" si="1"/>
        <v>0</v>
      </c>
      <c r="L11" s="9"/>
      <c r="M11" s="3"/>
    </row>
    <row r="12" spans="1:13" ht="18" customHeight="1" x14ac:dyDescent="0.2">
      <c r="A12" s="10">
        <v>5</v>
      </c>
      <c r="B12" s="50">
        <v>6836</v>
      </c>
      <c r="C12" s="61" t="s">
        <v>35</v>
      </c>
      <c r="D12" s="59" t="s">
        <v>108</v>
      </c>
      <c r="E12" s="60" t="s">
        <v>109</v>
      </c>
      <c r="F12" s="9"/>
      <c r="G12" s="9"/>
      <c r="H12" s="9"/>
      <c r="I12" s="9"/>
      <c r="J12" s="9">
        <f t="shared" si="0"/>
        <v>0</v>
      </c>
      <c r="K12" s="9" t="str">
        <f t="shared" si="1"/>
        <v>0</v>
      </c>
      <c r="L12" s="9"/>
      <c r="M12" s="3"/>
    </row>
    <row r="13" spans="1:13" ht="18" customHeight="1" x14ac:dyDescent="0.2">
      <c r="A13" s="10">
        <v>6</v>
      </c>
      <c r="B13" s="50">
        <v>6863</v>
      </c>
      <c r="C13" s="61" t="s">
        <v>35</v>
      </c>
      <c r="D13" s="59" t="s">
        <v>110</v>
      </c>
      <c r="E13" s="60" t="s">
        <v>54</v>
      </c>
      <c r="F13" s="9"/>
      <c r="G13" s="9"/>
      <c r="H13" s="9"/>
      <c r="I13" s="9"/>
      <c r="J13" s="9">
        <f t="shared" si="0"/>
        <v>0</v>
      </c>
      <c r="K13" s="9" t="str">
        <f t="shared" si="1"/>
        <v>0</v>
      </c>
      <c r="L13" s="9"/>
      <c r="M13" s="3"/>
    </row>
    <row r="14" spans="1:13" ht="18" customHeight="1" x14ac:dyDescent="0.2">
      <c r="A14" s="10">
        <v>7</v>
      </c>
      <c r="B14" s="48">
        <v>6890</v>
      </c>
      <c r="C14" s="69" t="s">
        <v>35</v>
      </c>
      <c r="D14" s="70" t="s">
        <v>111</v>
      </c>
      <c r="E14" s="71" t="s">
        <v>112</v>
      </c>
      <c r="F14" s="9"/>
      <c r="G14" s="9"/>
      <c r="H14" s="9"/>
      <c r="I14" s="9"/>
      <c r="J14" s="9">
        <f t="shared" si="0"/>
        <v>0</v>
      </c>
      <c r="K14" s="9" t="str">
        <f t="shared" si="1"/>
        <v>0</v>
      </c>
      <c r="L14" s="9"/>
      <c r="M14" s="3"/>
    </row>
    <row r="15" spans="1:13" ht="18" customHeight="1" x14ac:dyDescent="0.2">
      <c r="A15" s="10">
        <v>8</v>
      </c>
      <c r="B15" s="50">
        <v>6905</v>
      </c>
      <c r="C15" s="61" t="s">
        <v>35</v>
      </c>
      <c r="D15" s="59" t="s">
        <v>113</v>
      </c>
      <c r="E15" s="60" t="s">
        <v>14</v>
      </c>
      <c r="F15" s="9"/>
      <c r="G15" s="9"/>
      <c r="H15" s="9"/>
      <c r="I15" s="9"/>
      <c r="J15" s="9">
        <f t="shared" si="0"/>
        <v>0</v>
      </c>
      <c r="K15" s="9" t="str">
        <f t="shared" si="1"/>
        <v>0</v>
      </c>
      <c r="L15" s="9"/>
      <c r="M15" s="3"/>
    </row>
    <row r="16" spans="1:13" ht="18" customHeight="1" x14ac:dyDescent="0.2">
      <c r="A16" s="10">
        <v>9</v>
      </c>
      <c r="B16" s="51">
        <v>6906</v>
      </c>
      <c r="C16" s="69" t="s">
        <v>35</v>
      </c>
      <c r="D16" s="70" t="s">
        <v>114</v>
      </c>
      <c r="E16" s="70" t="s">
        <v>14</v>
      </c>
      <c r="F16" s="9"/>
      <c r="G16" s="9"/>
      <c r="H16" s="9"/>
      <c r="I16" s="9"/>
      <c r="J16" s="9">
        <f t="shared" si="0"/>
        <v>0</v>
      </c>
      <c r="K16" s="9" t="str">
        <f t="shared" si="1"/>
        <v>0</v>
      </c>
      <c r="L16" s="9"/>
      <c r="M16" s="3"/>
    </row>
    <row r="17" spans="1:13" ht="18" customHeight="1" x14ac:dyDescent="0.2">
      <c r="A17" s="10">
        <v>10</v>
      </c>
      <c r="B17" s="50">
        <v>6907</v>
      </c>
      <c r="C17" s="61" t="s">
        <v>35</v>
      </c>
      <c r="D17" s="59" t="s">
        <v>115</v>
      </c>
      <c r="E17" s="59" t="s">
        <v>18</v>
      </c>
      <c r="F17" s="9"/>
      <c r="G17" s="9"/>
      <c r="H17" s="9"/>
      <c r="I17" s="9"/>
      <c r="J17" s="9">
        <f t="shared" si="0"/>
        <v>0</v>
      </c>
      <c r="K17" s="9" t="str">
        <f t="shared" si="1"/>
        <v>0</v>
      </c>
      <c r="L17" s="9"/>
      <c r="M17" s="3"/>
    </row>
    <row r="18" spans="1:13" ht="18" customHeight="1" x14ac:dyDescent="0.2">
      <c r="A18" s="10">
        <v>11</v>
      </c>
      <c r="B18" s="50">
        <v>6908</v>
      </c>
      <c r="C18" s="61" t="s">
        <v>35</v>
      </c>
      <c r="D18" s="59" t="s">
        <v>116</v>
      </c>
      <c r="E18" s="60" t="s">
        <v>117</v>
      </c>
      <c r="F18" s="9"/>
      <c r="G18" s="9"/>
      <c r="H18" s="9"/>
      <c r="I18" s="9"/>
      <c r="J18" s="9">
        <f t="shared" si="0"/>
        <v>0</v>
      </c>
      <c r="K18" s="9" t="str">
        <f t="shared" si="1"/>
        <v>0</v>
      </c>
      <c r="L18" s="9"/>
      <c r="M18" s="3"/>
    </row>
    <row r="19" spans="1:13" ht="18" customHeight="1" x14ac:dyDescent="0.2">
      <c r="A19" s="10">
        <v>12</v>
      </c>
      <c r="B19" s="50">
        <v>6935</v>
      </c>
      <c r="C19" s="58" t="s">
        <v>35</v>
      </c>
      <c r="D19" s="59" t="s">
        <v>118</v>
      </c>
      <c r="E19" s="60" t="s">
        <v>52</v>
      </c>
      <c r="F19" s="9"/>
      <c r="G19" s="9"/>
      <c r="H19" s="9"/>
      <c r="I19" s="9"/>
      <c r="J19" s="9">
        <f t="shared" si="0"/>
        <v>0</v>
      </c>
      <c r="K19" s="9" t="str">
        <f t="shared" si="1"/>
        <v>0</v>
      </c>
      <c r="L19" s="9"/>
      <c r="M19" s="3"/>
    </row>
    <row r="20" spans="1:13" ht="18" customHeight="1" x14ac:dyDescent="0.2">
      <c r="A20" s="10">
        <v>13</v>
      </c>
      <c r="B20" s="50">
        <v>6947</v>
      </c>
      <c r="C20" s="61" t="s">
        <v>35</v>
      </c>
      <c r="D20" s="59" t="s">
        <v>119</v>
      </c>
      <c r="E20" s="60" t="s">
        <v>120</v>
      </c>
      <c r="F20" s="9"/>
      <c r="G20" s="9"/>
      <c r="H20" s="9"/>
      <c r="I20" s="9"/>
      <c r="J20" s="9">
        <f t="shared" si="0"/>
        <v>0</v>
      </c>
      <c r="K20" s="9" t="str">
        <f t="shared" si="1"/>
        <v>0</v>
      </c>
      <c r="L20" s="9"/>
      <c r="M20" s="3"/>
    </row>
    <row r="21" spans="1:13" ht="18" customHeight="1" x14ac:dyDescent="0.2">
      <c r="A21" s="10">
        <v>14</v>
      </c>
      <c r="B21" s="50">
        <v>6982</v>
      </c>
      <c r="C21" s="61" t="s">
        <v>35</v>
      </c>
      <c r="D21" s="59" t="s">
        <v>121</v>
      </c>
      <c r="E21" s="60" t="s">
        <v>122</v>
      </c>
      <c r="F21" s="9"/>
      <c r="G21" s="9"/>
      <c r="H21" s="9"/>
      <c r="I21" s="9"/>
      <c r="J21" s="9">
        <f t="shared" si="0"/>
        <v>0</v>
      </c>
      <c r="K21" s="9" t="str">
        <f t="shared" si="1"/>
        <v>0</v>
      </c>
      <c r="L21" s="9"/>
      <c r="M21" s="3"/>
    </row>
    <row r="22" spans="1:13" ht="18" customHeight="1" x14ac:dyDescent="0.2">
      <c r="A22" s="10">
        <v>15</v>
      </c>
      <c r="B22" s="50">
        <v>6999</v>
      </c>
      <c r="C22" s="61" t="s">
        <v>35</v>
      </c>
      <c r="D22" s="59" t="s">
        <v>69</v>
      </c>
      <c r="E22" s="60" t="s">
        <v>123</v>
      </c>
      <c r="F22" s="9"/>
      <c r="G22" s="9"/>
      <c r="H22" s="9"/>
      <c r="I22" s="9"/>
      <c r="J22" s="9">
        <f t="shared" si="0"/>
        <v>0</v>
      </c>
      <c r="K22" s="9" t="str">
        <f t="shared" si="1"/>
        <v>0</v>
      </c>
      <c r="L22" s="9"/>
      <c r="M22" s="3"/>
    </row>
    <row r="23" spans="1:13" ht="18" customHeight="1" x14ac:dyDescent="0.2">
      <c r="A23" s="10">
        <v>16</v>
      </c>
      <c r="B23" s="52">
        <v>7233</v>
      </c>
      <c r="C23" s="62" t="s">
        <v>35</v>
      </c>
      <c r="D23" s="63" t="s">
        <v>124</v>
      </c>
      <c r="E23" s="64" t="s">
        <v>125</v>
      </c>
      <c r="F23" s="9"/>
      <c r="G23" s="9"/>
      <c r="H23" s="9"/>
      <c r="I23" s="9"/>
      <c r="J23" s="9">
        <f t="shared" si="0"/>
        <v>0</v>
      </c>
      <c r="K23" s="9" t="str">
        <f t="shared" si="1"/>
        <v>0</v>
      </c>
      <c r="L23" s="9"/>
      <c r="M23" s="3"/>
    </row>
    <row r="24" spans="1:13" ht="18" customHeight="1" x14ac:dyDescent="0.5">
      <c r="A24" s="10">
        <v>17</v>
      </c>
      <c r="B24" s="53">
        <v>7813</v>
      </c>
      <c r="C24" s="58" t="s">
        <v>35</v>
      </c>
      <c r="D24" s="59" t="s">
        <v>126</v>
      </c>
      <c r="E24" s="60" t="s">
        <v>127</v>
      </c>
      <c r="F24" s="9"/>
      <c r="G24" s="9"/>
      <c r="H24" s="9"/>
      <c r="I24" s="9"/>
      <c r="J24" s="9">
        <f t="shared" si="0"/>
        <v>0</v>
      </c>
      <c r="K24" s="9" t="str">
        <f t="shared" si="1"/>
        <v>0</v>
      </c>
      <c r="L24" s="9"/>
      <c r="M24" s="3"/>
    </row>
    <row r="25" spans="1:13" ht="18" customHeight="1" x14ac:dyDescent="0.2">
      <c r="A25" s="10">
        <v>18</v>
      </c>
      <c r="B25" s="52">
        <v>6795</v>
      </c>
      <c r="C25" s="65" t="s">
        <v>77</v>
      </c>
      <c r="D25" s="63" t="s">
        <v>128</v>
      </c>
      <c r="E25" s="64" t="s">
        <v>129</v>
      </c>
      <c r="F25" s="9"/>
      <c r="G25" s="9"/>
      <c r="H25" s="9"/>
      <c r="I25" s="9"/>
      <c r="J25" s="9">
        <f t="shared" si="0"/>
        <v>0</v>
      </c>
      <c r="K25" s="9" t="str">
        <f t="shared" si="1"/>
        <v>0</v>
      </c>
      <c r="L25" s="9"/>
      <c r="M25" s="3"/>
    </row>
    <row r="26" spans="1:13" ht="18" customHeight="1" x14ac:dyDescent="0.2">
      <c r="A26" s="10">
        <v>19</v>
      </c>
      <c r="B26" s="50">
        <v>6843</v>
      </c>
      <c r="C26" s="61" t="s">
        <v>77</v>
      </c>
      <c r="D26" s="59" t="s">
        <v>130</v>
      </c>
      <c r="E26" s="60" t="s">
        <v>131</v>
      </c>
      <c r="F26" s="9"/>
      <c r="G26" s="9"/>
      <c r="H26" s="9"/>
      <c r="I26" s="9"/>
      <c r="J26" s="9">
        <f t="shared" si="0"/>
        <v>0</v>
      </c>
      <c r="K26" s="9" t="str">
        <f t="shared" si="1"/>
        <v>0</v>
      </c>
      <c r="L26" s="9"/>
      <c r="M26" s="3"/>
    </row>
    <row r="27" spans="1:13" ht="18" customHeight="1" x14ac:dyDescent="0.2">
      <c r="A27" s="10">
        <v>20</v>
      </c>
      <c r="B27" s="50">
        <v>6873</v>
      </c>
      <c r="C27" s="58" t="s">
        <v>77</v>
      </c>
      <c r="D27" s="59" t="s">
        <v>132</v>
      </c>
      <c r="E27" s="59" t="s">
        <v>133</v>
      </c>
      <c r="F27" s="9"/>
      <c r="G27" s="9"/>
      <c r="H27" s="9"/>
      <c r="I27" s="9"/>
      <c r="J27" s="9">
        <f t="shared" si="0"/>
        <v>0</v>
      </c>
      <c r="K27" s="9" t="str">
        <f t="shared" si="1"/>
        <v>0</v>
      </c>
      <c r="L27" s="9"/>
      <c r="M27" s="3"/>
    </row>
    <row r="28" spans="1:13" ht="18" customHeight="1" x14ac:dyDescent="0.2">
      <c r="A28" s="10">
        <v>21</v>
      </c>
      <c r="B28" s="50">
        <v>6874</v>
      </c>
      <c r="C28" s="61" t="s">
        <v>77</v>
      </c>
      <c r="D28" s="59" t="s">
        <v>134</v>
      </c>
      <c r="E28" s="59" t="s">
        <v>14</v>
      </c>
      <c r="F28" s="9"/>
      <c r="G28" s="9"/>
      <c r="H28" s="9"/>
      <c r="I28" s="9"/>
      <c r="J28" s="9">
        <f t="shared" si="0"/>
        <v>0</v>
      </c>
      <c r="K28" s="9" t="str">
        <f t="shared" si="1"/>
        <v>0</v>
      </c>
      <c r="L28" s="9"/>
      <c r="M28" s="3"/>
    </row>
    <row r="29" spans="1:13" ht="18" customHeight="1" x14ac:dyDescent="0.2">
      <c r="A29" s="10">
        <v>22</v>
      </c>
      <c r="B29" s="52">
        <v>6877</v>
      </c>
      <c r="C29" s="65" t="s">
        <v>77</v>
      </c>
      <c r="D29" s="63" t="s">
        <v>135</v>
      </c>
      <c r="E29" s="64" t="s">
        <v>136</v>
      </c>
      <c r="F29" s="9"/>
      <c r="G29" s="9"/>
      <c r="H29" s="9"/>
      <c r="I29" s="9"/>
      <c r="J29" s="9">
        <f t="shared" si="0"/>
        <v>0</v>
      </c>
      <c r="K29" s="9" t="str">
        <f t="shared" si="1"/>
        <v>0</v>
      </c>
      <c r="L29" s="9"/>
      <c r="M29" s="3"/>
    </row>
    <row r="30" spans="1:13" ht="18" customHeight="1" x14ac:dyDescent="0.2">
      <c r="A30" s="10">
        <v>23</v>
      </c>
      <c r="B30" s="50">
        <v>6924</v>
      </c>
      <c r="C30" s="58" t="s">
        <v>77</v>
      </c>
      <c r="D30" s="59" t="s">
        <v>137</v>
      </c>
      <c r="E30" s="60" t="s">
        <v>138</v>
      </c>
      <c r="F30" s="9"/>
      <c r="G30" s="9"/>
      <c r="H30" s="9"/>
      <c r="I30" s="9"/>
      <c r="J30" s="9">
        <f t="shared" si="0"/>
        <v>0</v>
      </c>
      <c r="K30" s="9" t="str">
        <f t="shared" si="1"/>
        <v>0</v>
      </c>
      <c r="L30" s="9"/>
      <c r="M30" s="3"/>
    </row>
    <row r="31" spans="1:13" ht="18" customHeight="1" x14ac:dyDescent="0.2">
      <c r="A31" s="10">
        <v>24</v>
      </c>
      <c r="B31" s="50">
        <v>6959</v>
      </c>
      <c r="C31" s="61" t="s">
        <v>77</v>
      </c>
      <c r="D31" s="59" t="s">
        <v>139</v>
      </c>
      <c r="E31" s="60" t="s">
        <v>140</v>
      </c>
      <c r="F31" s="9"/>
      <c r="G31" s="9"/>
      <c r="H31" s="9"/>
      <c r="I31" s="9"/>
      <c r="J31" s="9">
        <f t="shared" si="0"/>
        <v>0</v>
      </c>
      <c r="K31" s="9" t="str">
        <f t="shared" si="1"/>
        <v>0</v>
      </c>
      <c r="L31" s="9"/>
      <c r="M31" s="3"/>
    </row>
    <row r="32" spans="1:13" ht="18" customHeight="1" x14ac:dyDescent="0.2">
      <c r="A32" s="10">
        <v>25</v>
      </c>
      <c r="B32" s="54">
        <v>7817</v>
      </c>
      <c r="C32" s="58" t="s">
        <v>77</v>
      </c>
      <c r="D32" s="59" t="s">
        <v>141</v>
      </c>
      <c r="E32" s="60" t="s">
        <v>142</v>
      </c>
      <c r="F32" s="9"/>
      <c r="G32" s="9"/>
      <c r="H32" s="9"/>
      <c r="I32" s="9"/>
      <c r="J32" s="9">
        <f t="shared" si="0"/>
        <v>0</v>
      </c>
      <c r="K32" s="9" t="str">
        <f t="shared" si="1"/>
        <v>0</v>
      </c>
      <c r="L32" s="9"/>
      <c r="M32" s="3"/>
    </row>
    <row r="33" spans="1:13" ht="18" customHeight="1" x14ac:dyDescent="0.2">
      <c r="A33" s="10">
        <v>26</v>
      </c>
      <c r="B33" s="54">
        <v>7818</v>
      </c>
      <c r="C33" s="58" t="s">
        <v>77</v>
      </c>
      <c r="D33" s="59" t="s">
        <v>143</v>
      </c>
      <c r="E33" s="59" t="s">
        <v>52</v>
      </c>
      <c r="F33" s="9"/>
      <c r="G33" s="9"/>
      <c r="H33" s="9"/>
      <c r="I33" s="9"/>
      <c r="J33" s="9">
        <f t="shared" si="0"/>
        <v>0</v>
      </c>
      <c r="K33" s="9" t="str">
        <f t="shared" si="1"/>
        <v>0</v>
      </c>
      <c r="L33" s="9"/>
      <c r="M33" s="3"/>
    </row>
    <row r="34" spans="1:13" ht="18" customHeight="1" x14ac:dyDescent="0.2">
      <c r="A34" s="10">
        <v>27</v>
      </c>
      <c r="B34" s="54">
        <v>7819</v>
      </c>
      <c r="C34" s="58" t="s">
        <v>77</v>
      </c>
      <c r="D34" s="59" t="s">
        <v>144</v>
      </c>
      <c r="E34" s="59" t="s">
        <v>145</v>
      </c>
      <c r="F34" s="9"/>
      <c r="G34" s="9"/>
      <c r="H34" s="9"/>
      <c r="I34" s="9"/>
      <c r="J34" s="9">
        <f t="shared" si="0"/>
        <v>0</v>
      </c>
      <c r="K34" s="9" t="str">
        <f t="shared" si="1"/>
        <v>0</v>
      </c>
      <c r="L34" s="9"/>
      <c r="M34" s="3"/>
    </row>
    <row r="35" spans="1:13" ht="18" customHeight="1" x14ac:dyDescent="0.2">
      <c r="A35" s="10">
        <v>28</v>
      </c>
      <c r="B35" s="55">
        <v>7820</v>
      </c>
      <c r="C35" s="68" t="s">
        <v>77</v>
      </c>
      <c r="D35" s="66" t="s">
        <v>146</v>
      </c>
      <c r="E35" s="67" t="s">
        <v>18</v>
      </c>
      <c r="F35" s="9"/>
      <c r="G35" s="9"/>
      <c r="H35" s="9"/>
      <c r="I35" s="9"/>
      <c r="J35" s="9">
        <f t="shared" si="0"/>
        <v>0</v>
      </c>
      <c r="K35" s="9" t="str">
        <f t="shared" si="1"/>
        <v>0</v>
      </c>
      <c r="L35" s="9"/>
      <c r="M35" s="3"/>
    </row>
    <row r="36" spans="1:13" ht="18" customHeight="1" x14ac:dyDescent="0.2">
      <c r="A36" s="10">
        <v>29</v>
      </c>
      <c r="B36" s="54">
        <v>7821</v>
      </c>
      <c r="C36" s="72" t="s">
        <v>77</v>
      </c>
      <c r="D36" s="73" t="s">
        <v>147</v>
      </c>
      <c r="E36" s="74" t="s">
        <v>18</v>
      </c>
      <c r="F36" s="9"/>
      <c r="G36" s="9"/>
      <c r="H36" s="9"/>
      <c r="I36" s="9"/>
      <c r="J36" s="9">
        <f t="shared" si="0"/>
        <v>0</v>
      </c>
      <c r="K36" s="9" t="str">
        <f t="shared" si="1"/>
        <v>0</v>
      </c>
      <c r="L36" s="9"/>
      <c r="M36" s="3"/>
    </row>
    <row r="37" spans="1:13" ht="18" customHeight="1" x14ac:dyDescent="0.2">
      <c r="A37" s="10">
        <v>30</v>
      </c>
      <c r="B37" s="54">
        <v>7822</v>
      </c>
      <c r="C37" s="58" t="s">
        <v>77</v>
      </c>
      <c r="D37" s="59" t="s">
        <v>148</v>
      </c>
      <c r="E37" s="60" t="s">
        <v>149</v>
      </c>
      <c r="F37" s="9"/>
      <c r="G37" s="9"/>
      <c r="H37" s="9"/>
      <c r="I37" s="9"/>
      <c r="J37" s="9">
        <f t="shared" si="0"/>
        <v>0</v>
      </c>
      <c r="K37" s="9" t="str">
        <f t="shared" si="1"/>
        <v>0</v>
      </c>
      <c r="L37" s="9"/>
      <c r="M37" s="3"/>
    </row>
    <row r="38" spans="1:13" ht="18" customHeight="1" x14ac:dyDescent="0.2">
      <c r="A38" s="1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" customHeight="1" x14ac:dyDescent="0.2">
      <c r="A39" s="14"/>
      <c r="B39" s="3"/>
      <c r="C39" s="3"/>
      <c r="D39" s="125" t="s">
        <v>21</v>
      </c>
      <c r="E39" s="126"/>
      <c r="F39" s="126"/>
      <c r="G39" s="126"/>
      <c r="H39" s="113" t="s">
        <v>22</v>
      </c>
      <c r="I39" s="127"/>
      <c r="J39" s="127"/>
      <c r="K39" s="127"/>
      <c r="L39" s="114" t="s">
        <v>23</v>
      </c>
      <c r="M39" s="115"/>
    </row>
    <row r="40" spans="1:13" ht="18" customHeight="1" x14ac:dyDescent="0.2">
      <c r="A40" s="14"/>
      <c r="B40" s="3"/>
      <c r="C40" s="3"/>
      <c r="D40" s="11" t="s">
        <v>5</v>
      </c>
      <c r="E40" s="12" t="s">
        <v>24</v>
      </c>
      <c r="F40" s="126" t="s">
        <v>25</v>
      </c>
      <c r="G40" s="126"/>
      <c r="H40" s="3"/>
      <c r="I40" s="124" t="s">
        <v>26</v>
      </c>
      <c r="J40" s="124"/>
      <c r="K40" s="124"/>
      <c r="L40" s="14"/>
      <c r="M40" s="3"/>
    </row>
    <row r="41" spans="1:13" ht="18" customHeight="1" x14ac:dyDescent="0.55000000000000004">
      <c r="A41" s="14"/>
      <c r="B41" s="3"/>
      <c r="C41" s="3"/>
      <c r="D41" s="13">
        <v>4</v>
      </c>
      <c r="E41" s="2">
        <f>COUNTIF(K8:K38,"4")</f>
        <v>0</v>
      </c>
      <c r="F41" s="120">
        <f>(E41*100)/E50</f>
        <v>0</v>
      </c>
      <c r="G41" s="120"/>
      <c r="H41" s="3"/>
      <c r="I41" s="121" t="s">
        <v>27</v>
      </c>
      <c r="J41" s="121"/>
      <c r="K41" s="121"/>
      <c r="L41" s="14"/>
      <c r="M41" s="3"/>
    </row>
    <row r="42" spans="1:13" ht="18" customHeight="1" x14ac:dyDescent="0.55000000000000004">
      <c r="A42" s="14"/>
      <c r="B42" s="3"/>
      <c r="C42" s="3"/>
      <c r="D42" s="2">
        <v>3.5</v>
      </c>
      <c r="E42" s="2">
        <f>COUNTIF(K8:K38,"3.5")</f>
        <v>0</v>
      </c>
      <c r="F42" s="120">
        <f>(E42*100)/E50</f>
        <v>0</v>
      </c>
      <c r="G42" s="120"/>
      <c r="H42" s="116"/>
      <c r="I42" s="128"/>
      <c r="J42" s="128"/>
      <c r="K42" s="128"/>
      <c r="L42" s="117"/>
      <c r="M42" s="3"/>
    </row>
    <row r="43" spans="1:13" ht="18" customHeight="1" x14ac:dyDescent="0.55000000000000004">
      <c r="A43" s="14"/>
      <c r="B43" s="3"/>
      <c r="C43" s="3"/>
      <c r="D43" s="2">
        <v>3</v>
      </c>
      <c r="E43" s="2">
        <f>COUNTIF(K8:K38,"3")</f>
        <v>0</v>
      </c>
      <c r="F43" s="120">
        <f>(E43*100)/E50</f>
        <v>0</v>
      </c>
      <c r="G43" s="120"/>
      <c r="H43" s="113" t="s">
        <v>22</v>
      </c>
      <c r="I43" s="121"/>
      <c r="J43" s="121"/>
      <c r="K43" s="121"/>
      <c r="L43" s="14"/>
      <c r="M43" s="3"/>
    </row>
    <row r="44" spans="1:13" ht="18" customHeight="1" x14ac:dyDescent="0.55000000000000004">
      <c r="A44" s="14"/>
      <c r="B44" s="3"/>
      <c r="C44" s="3"/>
      <c r="D44" s="2">
        <v>2.5</v>
      </c>
      <c r="E44" s="2">
        <f>COUNTIF(K8:K38,"2.5")</f>
        <v>0</v>
      </c>
      <c r="F44" s="120">
        <f>(E44*100)/E50</f>
        <v>0</v>
      </c>
      <c r="G44" s="120"/>
      <c r="H44" s="118"/>
      <c r="I44" s="124" t="s">
        <v>28</v>
      </c>
      <c r="J44" s="124"/>
      <c r="K44" s="124"/>
      <c r="L44" s="119"/>
      <c r="M44" s="118"/>
    </row>
    <row r="45" spans="1:13" ht="18" customHeight="1" x14ac:dyDescent="0.55000000000000004">
      <c r="A45" s="14"/>
      <c r="B45" s="3"/>
      <c r="C45" s="3"/>
      <c r="D45" s="2">
        <v>2</v>
      </c>
      <c r="E45" s="2">
        <f>COUNTIF(K8:K38,"2")</f>
        <v>0</v>
      </c>
      <c r="F45" s="120">
        <f>(E45*100)/E50</f>
        <v>0</v>
      </c>
      <c r="G45" s="120"/>
      <c r="H45" s="122" t="s">
        <v>29</v>
      </c>
      <c r="I45" s="123"/>
      <c r="J45" s="123"/>
      <c r="K45" s="123"/>
      <c r="L45" s="123"/>
      <c r="M45" s="123"/>
    </row>
    <row r="46" spans="1:13" ht="18" customHeight="1" x14ac:dyDescent="0.55000000000000004">
      <c r="A46" s="14"/>
      <c r="B46" s="3"/>
      <c r="C46" s="3"/>
      <c r="D46" s="2">
        <v>1.5</v>
      </c>
      <c r="E46" s="2">
        <f>COUNTIF(K8:K38,"1.5")</f>
        <v>0</v>
      </c>
      <c r="F46" s="120">
        <f>(E46*100)/E50</f>
        <v>0</v>
      </c>
      <c r="G46" s="120"/>
      <c r="H46" s="3"/>
      <c r="I46" s="3"/>
      <c r="J46" s="3"/>
      <c r="K46" s="3"/>
      <c r="L46" s="3"/>
      <c r="M46" s="3"/>
    </row>
    <row r="47" spans="1:13" ht="18" customHeight="1" x14ac:dyDescent="0.55000000000000004">
      <c r="A47" s="14"/>
      <c r="B47" s="3"/>
      <c r="C47" s="3"/>
      <c r="D47" s="2">
        <v>1</v>
      </c>
      <c r="E47" s="2">
        <f>COUNTIF(K8:K38,"1")</f>
        <v>0</v>
      </c>
      <c r="F47" s="120">
        <f>(E47*100)/E50</f>
        <v>0</v>
      </c>
      <c r="G47" s="120"/>
      <c r="H47" s="113" t="s">
        <v>22</v>
      </c>
      <c r="I47" s="121"/>
      <c r="J47" s="121"/>
      <c r="K47" s="121"/>
      <c r="L47" s="14"/>
      <c r="M47" s="3"/>
    </row>
    <row r="48" spans="1:13" ht="18" customHeight="1" x14ac:dyDescent="0.55000000000000004">
      <c r="A48" s="14"/>
      <c r="B48" s="3"/>
      <c r="C48" s="3"/>
      <c r="D48" s="2">
        <v>0</v>
      </c>
      <c r="E48" s="2">
        <f>COUNTIF(K8:K38,"0")</f>
        <v>30</v>
      </c>
      <c r="F48" s="120">
        <f>(E48*100)/E50</f>
        <v>100</v>
      </c>
      <c r="G48" s="120"/>
      <c r="H48" s="3"/>
      <c r="I48" s="121" t="s">
        <v>30</v>
      </c>
      <c r="J48" s="121"/>
      <c r="K48" s="121"/>
      <c r="L48" s="14"/>
      <c r="M48" s="3"/>
    </row>
    <row r="49" spans="1:13" ht="18" customHeight="1" x14ac:dyDescent="0.55000000000000004">
      <c r="A49" s="14"/>
      <c r="B49" s="3"/>
      <c r="C49" s="3"/>
      <c r="D49" s="2" t="s">
        <v>31</v>
      </c>
      <c r="E49" s="2">
        <f>COUNTIF(K8:K38,"ร")</f>
        <v>0</v>
      </c>
      <c r="F49" s="120">
        <f>(E49*100)/E50</f>
        <v>0</v>
      </c>
      <c r="G49" s="120"/>
      <c r="H49" s="3"/>
      <c r="I49" s="121" t="s">
        <v>32</v>
      </c>
      <c r="J49" s="121"/>
      <c r="K49" s="121"/>
      <c r="L49" s="14"/>
      <c r="M49" s="3"/>
    </row>
    <row r="50" spans="1:13" ht="18" customHeight="1" x14ac:dyDescent="0.55000000000000004">
      <c r="D50" s="153" t="s">
        <v>11</v>
      </c>
      <c r="E50" s="153">
        <f>SUM(E41:E49)</f>
        <v>30</v>
      </c>
      <c r="F50" s="120">
        <f>SUM(F41:F49)</f>
        <v>100</v>
      </c>
      <c r="G50" s="120"/>
    </row>
  </sheetData>
  <mergeCells count="33">
    <mergeCell ref="F50:G50"/>
    <mergeCell ref="F49:G49"/>
    <mergeCell ref="I49:K49"/>
    <mergeCell ref="F45:G45"/>
    <mergeCell ref="H45:M45"/>
    <mergeCell ref="F46:G46"/>
    <mergeCell ref="F47:G47"/>
    <mergeCell ref="I47:K47"/>
    <mergeCell ref="F48:G48"/>
    <mergeCell ref="I48:K48"/>
    <mergeCell ref="F42:G42"/>
    <mergeCell ref="I42:K42"/>
    <mergeCell ref="F43:G43"/>
    <mergeCell ref="I43:K43"/>
    <mergeCell ref="F44:G44"/>
    <mergeCell ref="I44:K44"/>
    <mergeCell ref="D39:G39"/>
    <mergeCell ref="I39:K39"/>
    <mergeCell ref="F40:G40"/>
    <mergeCell ref="I40:K40"/>
    <mergeCell ref="F41:G41"/>
    <mergeCell ref="I41:K41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</mergeCells>
  <pageMargins left="0.7" right="0.7" top="0.75" bottom="0.75" header="0.3" footer="0.3"/>
  <pageSetup paperSize="9" scale="76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43" zoomScaleNormal="100" workbookViewId="0">
      <selection activeCell="F45" sqref="F45:G53"/>
    </sheetView>
  </sheetViews>
  <sheetFormatPr defaultRowHeight="18" customHeight="1" x14ac:dyDescent="0.2"/>
  <cols>
    <col min="1" max="1" width="6" customWidth="1"/>
    <col min="3" max="3" width="4.875" customWidth="1"/>
    <col min="12" max="12" width="17.875" customWidth="1"/>
  </cols>
  <sheetData>
    <row r="1" spans="1:13" ht="18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1:13" ht="18" customHeight="1" x14ac:dyDescent="0.2">
      <c r="A2" s="129" t="s">
        <v>252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"/>
    </row>
    <row r="3" spans="1:13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"/>
    </row>
    <row r="4" spans="1:13" ht="18" customHeight="1" x14ac:dyDescent="0.2">
      <c r="A4" s="125" t="s">
        <v>2</v>
      </c>
      <c r="B4" s="4"/>
      <c r="C4" s="133" t="s">
        <v>3</v>
      </c>
      <c r="D4" s="134"/>
      <c r="E4" s="135"/>
      <c r="F4" s="140" t="s">
        <v>4</v>
      </c>
      <c r="G4" s="141"/>
      <c r="H4" s="141"/>
      <c r="I4" s="141"/>
      <c r="J4" s="142"/>
      <c r="K4" s="125" t="s">
        <v>5</v>
      </c>
      <c r="L4" s="125" t="s">
        <v>282</v>
      </c>
      <c r="M4" s="3"/>
    </row>
    <row r="5" spans="1:13" ht="18" customHeight="1" x14ac:dyDescent="0.2">
      <c r="A5" s="131"/>
      <c r="B5" s="5" t="s">
        <v>6</v>
      </c>
      <c r="C5" s="136"/>
      <c r="D5" s="129"/>
      <c r="E5" s="137"/>
      <c r="F5" s="6" t="s">
        <v>7</v>
      </c>
      <c r="G5" s="125" t="s">
        <v>8</v>
      </c>
      <c r="H5" s="6" t="s">
        <v>9</v>
      </c>
      <c r="I5" s="125" t="s">
        <v>10</v>
      </c>
      <c r="J5" s="125" t="s">
        <v>11</v>
      </c>
      <c r="K5" s="131"/>
      <c r="L5" s="131"/>
      <c r="M5" s="3"/>
    </row>
    <row r="6" spans="1:13" ht="18" customHeight="1" x14ac:dyDescent="0.2">
      <c r="A6" s="131"/>
      <c r="B6" s="5" t="s">
        <v>12</v>
      </c>
      <c r="C6" s="136"/>
      <c r="D6" s="129"/>
      <c r="E6" s="137"/>
      <c r="F6" s="7" t="s">
        <v>8</v>
      </c>
      <c r="G6" s="132"/>
      <c r="H6" s="7" t="s">
        <v>8</v>
      </c>
      <c r="I6" s="132"/>
      <c r="J6" s="132"/>
      <c r="K6" s="131"/>
      <c r="L6" s="131"/>
      <c r="M6" s="3"/>
    </row>
    <row r="7" spans="1:13" ht="18" customHeight="1" x14ac:dyDescent="0.2">
      <c r="A7" s="132"/>
      <c r="B7" s="7"/>
      <c r="C7" s="138"/>
      <c r="D7" s="130"/>
      <c r="E7" s="139"/>
      <c r="F7" s="8">
        <v>30</v>
      </c>
      <c r="G7" s="8">
        <v>20</v>
      </c>
      <c r="H7" s="8">
        <v>20</v>
      </c>
      <c r="I7" s="8">
        <v>30</v>
      </c>
      <c r="J7" s="8">
        <v>100</v>
      </c>
      <c r="K7" s="132"/>
      <c r="L7" s="132"/>
      <c r="M7" s="3"/>
    </row>
    <row r="8" spans="1:13" ht="18" customHeight="1" x14ac:dyDescent="0.2">
      <c r="A8" s="10">
        <v>1</v>
      </c>
      <c r="B8" s="75">
        <v>6787</v>
      </c>
      <c r="C8" s="77" t="s">
        <v>35</v>
      </c>
      <c r="D8" s="78" t="s">
        <v>150</v>
      </c>
      <c r="E8" s="79" t="s">
        <v>14</v>
      </c>
      <c r="F8" s="9">
        <v>1</v>
      </c>
      <c r="G8" s="9"/>
      <c r="H8" s="9"/>
      <c r="I8" s="9"/>
      <c r="J8" s="9">
        <f>SUM(F8:I8)</f>
        <v>1</v>
      </c>
      <c r="K8" s="9" t="str">
        <f>IF(J8&gt;=80,"4",IF(J8&gt;=75,"3.5",IF(J8&gt;=70,"3", IF(J8&gt;=65,"2.5", IF(J8&gt;=60,"2", IF(J8&gt;=55,"1.5", IF(J8&gt;=50,"1", IF(J8&lt;=49,"0"))))))))</f>
        <v>0</v>
      </c>
      <c r="L8" s="9"/>
      <c r="M8" s="3"/>
    </row>
    <row r="9" spans="1:13" ht="18" customHeight="1" x14ac:dyDescent="0.2">
      <c r="A9" s="10">
        <v>2</v>
      </c>
      <c r="B9" s="91">
        <v>6793</v>
      </c>
      <c r="C9" s="80" t="s">
        <v>35</v>
      </c>
      <c r="D9" s="81" t="s">
        <v>151</v>
      </c>
      <c r="E9" s="82" t="s">
        <v>152</v>
      </c>
      <c r="F9" s="9"/>
      <c r="G9" s="9"/>
      <c r="H9" s="9"/>
      <c r="I9" s="9"/>
      <c r="J9" s="9">
        <f t="shared" ref="J9:J41" si="0">SUM(F9:I9)</f>
        <v>0</v>
      </c>
      <c r="K9" s="9" t="str">
        <f t="shared" ref="K9:K41" si="1">IF(J9&gt;=80,"4",IF(J9&gt;=75,"3.5",IF(J9&gt;=70,"3", IF(J9&gt;=65,"2.5", IF(J9&gt;=60,"2", IF(J9&gt;=55,"1.5", IF(J9&gt;=50,"1", IF(J9&lt;=49,"0"))))))))</f>
        <v>0</v>
      </c>
      <c r="L9" s="9"/>
      <c r="M9" s="3"/>
    </row>
    <row r="10" spans="1:13" ht="18" customHeight="1" x14ac:dyDescent="0.2">
      <c r="A10" s="10">
        <v>3</v>
      </c>
      <c r="B10" s="75">
        <v>6794</v>
      </c>
      <c r="C10" s="77" t="s">
        <v>35</v>
      </c>
      <c r="D10" s="78" t="s">
        <v>153</v>
      </c>
      <c r="E10" s="79" t="s">
        <v>154</v>
      </c>
      <c r="F10" s="9"/>
      <c r="G10" s="9"/>
      <c r="H10" s="9"/>
      <c r="I10" s="9"/>
      <c r="J10" s="9">
        <f t="shared" si="0"/>
        <v>0</v>
      </c>
      <c r="K10" s="9" t="str">
        <f t="shared" si="1"/>
        <v>0</v>
      </c>
      <c r="L10" s="9"/>
      <c r="M10" s="3"/>
    </row>
    <row r="11" spans="1:13" ht="18" customHeight="1" x14ac:dyDescent="0.2">
      <c r="A11" s="10">
        <v>4</v>
      </c>
      <c r="B11" s="75">
        <v>6822</v>
      </c>
      <c r="C11" s="77" t="s">
        <v>35</v>
      </c>
      <c r="D11" s="78" t="s">
        <v>155</v>
      </c>
      <c r="E11" s="79" t="s">
        <v>18</v>
      </c>
      <c r="F11" s="9"/>
      <c r="G11" s="9"/>
      <c r="H11" s="9"/>
      <c r="I11" s="9"/>
      <c r="J11" s="9">
        <f t="shared" si="0"/>
        <v>0</v>
      </c>
      <c r="K11" s="9" t="str">
        <f t="shared" si="1"/>
        <v>0</v>
      </c>
      <c r="L11" s="9"/>
      <c r="M11" s="3"/>
    </row>
    <row r="12" spans="1:13" ht="18" customHeight="1" x14ac:dyDescent="0.2">
      <c r="A12" s="10">
        <v>5</v>
      </c>
      <c r="B12" s="75">
        <v>6824</v>
      </c>
      <c r="C12" s="77" t="s">
        <v>35</v>
      </c>
      <c r="D12" s="78" t="s">
        <v>156</v>
      </c>
      <c r="E12" s="79" t="s">
        <v>157</v>
      </c>
      <c r="F12" s="9"/>
      <c r="G12" s="9"/>
      <c r="H12" s="9"/>
      <c r="I12" s="9"/>
      <c r="J12" s="9">
        <f t="shared" si="0"/>
        <v>0</v>
      </c>
      <c r="K12" s="9" t="str">
        <f t="shared" si="1"/>
        <v>0</v>
      </c>
      <c r="L12" s="9"/>
      <c r="M12" s="3"/>
    </row>
    <row r="13" spans="1:13" ht="18" customHeight="1" x14ac:dyDescent="0.2">
      <c r="A13" s="10">
        <v>6</v>
      </c>
      <c r="B13" s="75">
        <v>6826</v>
      </c>
      <c r="C13" s="77" t="s">
        <v>35</v>
      </c>
      <c r="D13" s="78" t="s">
        <v>158</v>
      </c>
      <c r="E13" s="79" t="s">
        <v>159</v>
      </c>
      <c r="F13" s="9"/>
      <c r="G13" s="9"/>
      <c r="H13" s="9"/>
      <c r="I13" s="9"/>
      <c r="J13" s="9">
        <f t="shared" si="0"/>
        <v>0</v>
      </c>
      <c r="K13" s="9" t="str">
        <f t="shared" si="1"/>
        <v>0</v>
      </c>
      <c r="L13" s="9"/>
      <c r="M13" s="3"/>
    </row>
    <row r="14" spans="1:13" ht="18" customHeight="1" x14ac:dyDescent="0.2">
      <c r="A14" s="10">
        <v>7</v>
      </c>
      <c r="B14" s="92">
        <v>6848</v>
      </c>
      <c r="C14" s="83" t="s">
        <v>77</v>
      </c>
      <c r="D14" s="84" t="s">
        <v>49</v>
      </c>
      <c r="E14" s="85" t="s">
        <v>160</v>
      </c>
      <c r="F14" s="9"/>
      <c r="G14" s="9"/>
      <c r="H14" s="9"/>
      <c r="I14" s="9"/>
      <c r="J14" s="9">
        <f t="shared" si="0"/>
        <v>0</v>
      </c>
      <c r="K14" s="9" t="str">
        <f t="shared" si="1"/>
        <v>0</v>
      </c>
      <c r="L14" s="9"/>
      <c r="M14" s="3"/>
    </row>
    <row r="15" spans="1:13" ht="18" customHeight="1" x14ac:dyDescent="0.2">
      <c r="A15" s="10">
        <v>8</v>
      </c>
      <c r="B15" s="92">
        <v>6862</v>
      </c>
      <c r="C15" s="83" t="s">
        <v>35</v>
      </c>
      <c r="D15" s="84" t="s">
        <v>110</v>
      </c>
      <c r="E15" s="85" t="s">
        <v>161</v>
      </c>
      <c r="F15" s="9"/>
      <c r="G15" s="9"/>
      <c r="H15" s="9"/>
      <c r="I15" s="9"/>
      <c r="J15" s="9">
        <f t="shared" si="0"/>
        <v>0</v>
      </c>
      <c r="K15" s="9" t="str">
        <f t="shared" si="1"/>
        <v>0</v>
      </c>
      <c r="L15" s="9"/>
      <c r="M15" s="3"/>
    </row>
    <row r="16" spans="1:13" ht="18" customHeight="1" x14ac:dyDescent="0.2">
      <c r="A16" s="10">
        <v>9</v>
      </c>
      <c r="B16" s="75">
        <v>6870</v>
      </c>
      <c r="C16" s="77" t="s">
        <v>35</v>
      </c>
      <c r="D16" s="78" t="s">
        <v>162</v>
      </c>
      <c r="E16" s="79" t="s">
        <v>163</v>
      </c>
      <c r="F16" s="9"/>
      <c r="G16" s="9"/>
      <c r="H16" s="9"/>
      <c r="I16" s="9"/>
      <c r="J16" s="9">
        <f t="shared" si="0"/>
        <v>0</v>
      </c>
      <c r="K16" s="9" t="str">
        <f t="shared" si="1"/>
        <v>0</v>
      </c>
      <c r="L16" s="9"/>
      <c r="M16" s="3"/>
    </row>
    <row r="17" spans="1:13" ht="18" customHeight="1" x14ac:dyDescent="0.2">
      <c r="A17" s="10">
        <v>10</v>
      </c>
      <c r="B17" s="91">
        <v>6896</v>
      </c>
      <c r="C17" s="80" t="s">
        <v>35</v>
      </c>
      <c r="D17" s="81" t="s">
        <v>164</v>
      </c>
      <c r="E17" s="82" t="s">
        <v>165</v>
      </c>
      <c r="F17" s="9"/>
      <c r="G17" s="9"/>
      <c r="H17" s="9"/>
      <c r="I17" s="9"/>
      <c r="J17" s="9">
        <f t="shared" si="0"/>
        <v>0</v>
      </c>
      <c r="K17" s="9" t="str">
        <f t="shared" si="1"/>
        <v>0</v>
      </c>
      <c r="L17" s="9"/>
      <c r="M17" s="3"/>
    </row>
    <row r="18" spans="1:13" ht="18" customHeight="1" x14ac:dyDescent="0.2">
      <c r="A18" s="10">
        <v>11</v>
      </c>
      <c r="B18" s="75">
        <v>6900</v>
      </c>
      <c r="C18" s="77" t="s">
        <v>35</v>
      </c>
      <c r="D18" s="78" t="s">
        <v>166</v>
      </c>
      <c r="E18" s="79" t="s">
        <v>167</v>
      </c>
      <c r="F18" s="9"/>
      <c r="G18" s="9"/>
      <c r="H18" s="9"/>
      <c r="I18" s="9"/>
      <c r="J18" s="9">
        <f t="shared" si="0"/>
        <v>0</v>
      </c>
      <c r="K18" s="9" t="str">
        <f t="shared" si="1"/>
        <v>0</v>
      </c>
      <c r="L18" s="9"/>
      <c r="M18" s="3"/>
    </row>
    <row r="19" spans="1:13" ht="18" customHeight="1" x14ac:dyDescent="0.2">
      <c r="A19" s="10">
        <v>12</v>
      </c>
      <c r="B19" s="75">
        <v>6964</v>
      </c>
      <c r="C19" s="77" t="s">
        <v>35</v>
      </c>
      <c r="D19" s="78" t="s">
        <v>168</v>
      </c>
      <c r="E19" s="79" t="s">
        <v>169</v>
      </c>
      <c r="F19" s="9"/>
      <c r="G19" s="9"/>
      <c r="H19" s="9"/>
      <c r="I19" s="9"/>
      <c r="J19" s="9">
        <f t="shared" si="0"/>
        <v>0</v>
      </c>
      <c r="K19" s="9" t="str">
        <f t="shared" si="1"/>
        <v>0</v>
      </c>
      <c r="L19" s="9"/>
      <c r="M19" s="3"/>
    </row>
    <row r="20" spans="1:13" ht="18" customHeight="1" x14ac:dyDescent="0.2">
      <c r="A20" s="10">
        <v>13</v>
      </c>
      <c r="B20" s="76">
        <v>7826</v>
      </c>
      <c r="C20" s="86" t="s">
        <v>35</v>
      </c>
      <c r="D20" s="78" t="s">
        <v>170</v>
      </c>
      <c r="E20" s="79" t="s">
        <v>171</v>
      </c>
      <c r="F20" s="9"/>
      <c r="G20" s="9"/>
      <c r="H20" s="9"/>
      <c r="I20" s="9"/>
      <c r="J20" s="9">
        <f t="shared" si="0"/>
        <v>0</v>
      </c>
      <c r="K20" s="9" t="str">
        <f t="shared" si="1"/>
        <v>0</v>
      </c>
      <c r="L20" s="9"/>
      <c r="M20" s="3"/>
    </row>
    <row r="21" spans="1:13" ht="18" customHeight="1" x14ac:dyDescent="0.2">
      <c r="A21" s="10">
        <v>14</v>
      </c>
      <c r="B21" s="75">
        <v>6838</v>
      </c>
      <c r="C21" s="77" t="s">
        <v>77</v>
      </c>
      <c r="D21" s="78" t="s">
        <v>172</v>
      </c>
      <c r="E21" s="79" t="s">
        <v>173</v>
      </c>
      <c r="F21" s="9"/>
      <c r="G21" s="9"/>
      <c r="H21" s="9"/>
      <c r="I21" s="9"/>
      <c r="J21" s="9">
        <f t="shared" si="0"/>
        <v>0</v>
      </c>
      <c r="K21" s="9" t="str">
        <f t="shared" si="1"/>
        <v>0</v>
      </c>
      <c r="L21" s="9"/>
      <c r="M21" s="3"/>
    </row>
    <row r="22" spans="1:13" ht="18" customHeight="1" x14ac:dyDescent="0.2">
      <c r="A22" s="10">
        <v>15</v>
      </c>
      <c r="B22" s="93">
        <v>6839</v>
      </c>
      <c r="C22" s="77" t="s">
        <v>77</v>
      </c>
      <c r="D22" s="78" t="s">
        <v>174</v>
      </c>
      <c r="E22" s="79" t="s">
        <v>175</v>
      </c>
      <c r="F22" s="9"/>
      <c r="G22" s="9"/>
      <c r="H22" s="9"/>
      <c r="I22" s="9"/>
      <c r="J22" s="9">
        <f t="shared" si="0"/>
        <v>0</v>
      </c>
      <c r="K22" s="9" t="str">
        <f t="shared" si="1"/>
        <v>0</v>
      </c>
      <c r="L22" s="9"/>
      <c r="M22" s="3"/>
    </row>
    <row r="23" spans="1:13" ht="18" customHeight="1" x14ac:dyDescent="0.2">
      <c r="A23" s="10">
        <v>16</v>
      </c>
      <c r="B23" s="75">
        <v>6845</v>
      </c>
      <c r="C23" s="77" t="s">
        <v>77</v>
      </c>
      <c r="D23" s="78" t="s">
        <v>176</v>
      </c>
      <c r="E23" s="79" t="s">
        <v>177</v>
      </c>
      <c r="F23" s="9"/>
      <c r="G23" s="9"/>
      <c r="H23" s="9"/>
      <c r="I23" s="9"/>
      <c r="J23" s="9">
        <f t="shared" si="0"/>
        <v>0</v>
      </c>
      <c r="K23" s="9" t="str">
        <f t="shared" si="1"/>
        <v>0</v>
      </c>
      <c r="L23" s="9"/>
      <c r="M23" s="3"/>
    </row>
    <row r="24" spans="1:13" ht="18" customHeight="1" x14ac:dyDescent="0.2">
      <c r="A24" s="10">
        <v>17</v>
      </c>
      <c r="B24" s="75">
        <v>6847</v>
      </c>
      <c r="C24" s="77" t="s">
        <v>77</v>
      </c>
      <c r="D24" s="78" t="s">
        <v>178</v>
      </c>
      <c r="E24" s="79" t="s">
        <v>179</v>
      </c>
      <c r="F24" s="9"/>
      <c r="G24" s="9"/>
      <c r="H24" s="9"/>
      <c r="I24" s="9"/>
      <c r="J24" s="9">
        <f t="shared" si="0"/>
        <v>0</v>
      </c>
      <c r="K24" s="9" t="str">
        <f t="shared" si="1"/>
        <v>0</v>
      </c>
      <c r="L24" s="9"/>
      <c r="M24" s="3"/>
    </row>
    <row r="25" spans="1:13" ht="18" customHeight="1" x14ac:dyDescent="0.2">
      <c r="A25" s="10">
        <v>18</v>
      </c>
      <c r="B25" s="93">
        <v>6849</v>
      </c>
      <c r="C25" s="87" t="s">
        <v>77</v>
      </c>
      <c r="D25" s="88" t="s">
        <v>180</v>
      </c>
      <c r="E25" s="89" t="s">
        <v>14</v>
      </c>
      <c r="F25" s="9"/>
      <c r="G25" s="9"/>
      <c r="H25" s="9"/>
      <c r="I25" s="9"/>
      <c r="J25" s="9">
        <f t="shared" si="0"/>
        <v>0</v>
      </c>
      <c r="K25" s="9" t="str">
        <f t="shared" si="1"/>
        <v>0</v>
      </c>
      <c r="L25" s="9"/>
      <c r="M25" s="3"/>
    </row>
    <row r="26" spans="1:13" ht="18" customHeight="1" x14ac:dyDescent="0.2">
      <c r="A26" s="10">
        <v>19</v>
      </c>
      <c r="B26" s="75">
        <v>6853</v>
      </c>
      <c r="C26" s="77" t="s">
        <v>77</v>
      </c>
      <c r="D26" s="78" t="s">
        <v>181</v>
      </c>
      <c r="E26" s="79" t="s">
        <v>175</v>
      </c>
      <c r="F26" s="9"/>
      <c r="G26" s="9"/>
      <c r="H26" s="9"/>
      <c r="I26" s="9"/>
      <c r="J26" s="9">
        <f t="shared" si="0"/>
        <v>0</v>
      </c>
      <c r="K26" s="9" t="str">
        <f t="shared" si="1"/>
        <v>0</v>
      </c>
      <c r="L26" s="9"/>
      <c r="M26" s="3"/>
    </row>
    <row r="27" spans="1:13" ht="18" customHeight="1" x14ac:dyDescent="0.2">
      <c r="A27" s="10">
        <v>20</v>
      </c>
      <c r="B27" s="75">
        <v>6856</v>
      </c>
      <c r="C27" s="77" t="s">
        <v>77</v>
      </c>
      <c r="D27" s="78" t="s">
        <v>182</v>
      </c>
      <c r="E27" s="79" t="s">
        <v>183</v>
      </c>
      <c r="F27" s="9"/>
      <c r="G27" s="9"/>
      <c r="H27" s="9"/>
      <c r="I27" s="9"/>
      <c r="J27" s="9">
        <f t="shared" si="0"/>
        <v>0</v>
      </c>
      <c r="K27" s="9" t="str">
        <f t="shared" si="1"/>
        <v>0</v>
      </c>
      <c r="L27" s="9"/>
      <c r="M27" s="3"/>
    </row>
    <row r="28" spans="1:13" ht="18" customHeight="1" x14ac:dyDescent="0.2">
      <c r="A28" s="10">
        <v>21</v>
      </c>
      <c r="B28" s="75">
        <v>6875</v>
      </c>
      <c r="C28" s="77" t="s">
        <v>77</v>
      </c>
      <c r="D28" s="78" t="s">
        <v>184</v>
      </c>
      <c r="E28" s="79" t="s">
        <v>185</v>
      </c>
      <c r="F28" s="9"/>
      <c r="G28" s="9"/>
      <c r="H28" s="9"/>
      <c r="I28" s="9"/>
      <c r="J28" s="9">
        <f t="shared" si="0"/>
        <v>0</v>
      </c>
      <c r="K28" s="9" t="str">
        <f t="shared" si="1"/>
        <v>0</v>
      </c>
      <c r="L28" s="9"/>
      <c r="M28" s="3"/>
    </row>
    <row r="29" spans="1:13" ht="18" customHeight="1" x14ac:dyDescent="0.2">
      <c r="A29" s="10">
        <v>22</v>
      </c>
      <c r="B29" s="75">
        <v>6876</v>
      </c>
      <c r="C29" s="77" t="s">
        <v>77</v>
      </c>
      <c r="D29" s="78" t="s">
        <v>186</v>
      </c>
      <c r="E29" s="79" t="s">
        <v>187</v>
      </c>
      <c r="F29" s="9"/>
      <c r="G29" s="9"/>
      <c r="H29" s="9"/>
      <c r="I29" s="9"/>
      <c r="J29" s="9">
        <f t="shared" si="0"/>
        <v>0</v>
      </c>
      <c r="K29" s="9" t="str">
        <f t="shared" si="1"/>
        <v>0</v>
      </c>
      <c r="L29" s="9"/>
      <c r="M29" s="3"/>
    </row>
    <row r="30" spans="1:13" ht="18" customHeight="1" x14ac:dyDescent="0.2">
      <c r="A30" s="10">
        <v>23</v>
      </c>
      <c r="B30" s="93">
        <v>6881</v>
      </c>
      <c r="C30" s="87" t="s">
        <v>77</v>
      </c>
      <c r="D30" s="88" t="s">
        <v>188</v>
      </c>
      <c r="E30" s="89" t="s">
        <v>189</v>
      </c>
      <c r="F30" s="9"/>
      <c r="G30" s="9"/>
      <c r="H30" s="9"/>
      <c r="I30" s="9"/>
      <c r="J30" s="9">
        <f t="shared" si="0"/>
        <v>0</v>
      </c>
      <c r="K30" s="9" t="str">
        <f t="shared" si="1"/>
        <v>0</v>
      </c>
      <c r="L30" s="9"/>
      <c r="M30" s="3"/>
    </row>
    <row r="31" spans="1:13" ht="18" customHeight="1" x14ac:dyDescent="0.2">
      <c r="A31" s="10">
        <v>24</v>
      </c>
      <c r="B31" s="75">
        <v>6882</v>
      </c>
      <c r="C31" s="77" t="s">
        <v>77</v>
      </c>
      <c r="D31" s="78" t="s">
        <v>190</v>
      </c>
      <c r="E31" s="79" t="s">
        <v>191</v>
      </c>
      <c r="F31" s="9"/>
      <c r="G31" s="9"/>
      <c r="H31" s="9"/>
      <c r="I31" s="9"/>
      <c r="J31" s="9">
        <f t="shared" si="0"/>
        <v>0</v>
      </c>
      <c r="K31" s="9" t="str">
        <f t="shared" si="1"/>
        <v>0</v>
      </c>
      <c r="L31" s="9"/>
      <c r="M31" s="3"/>
    </row>
    <row r="32" spans="1:13" ht="18" customHeight="1" x14ac:dyDescent="0.2">
      <c r="A32" s="10">
        <v>25</v>
      </c>
      <c r="B32" s="75">
        <v>6884</v>
      </c>
      <c r="C32" s="77" t="s">
        <v>77</v>
      </c>
      <c r="D32" s="78" t="s">
        <v>192</v>
      </c>
      <c r="E32" s="79" t="s">
        <v>193</v>
      </c>
      <c r="F32" s="9"/>
      <c r="G32" s="9"/>
      <c r="H32" s="9"/>
      <c r="I32" s="9"/>
      <c r="J32" s="9">
        <f t="shared" si="0"/>
        <v>0</v>
      </c>
      <c r="K32" s="9" t="str">
        <f t="shared" si="1"/>
        <v>0</v>
      </c>
      <c r="L32" s="9"/>
      <c r="M32" s="3"/>
    </row>
    <row r="33" spans="1:13" ht="18" customHeight="1" x14ac:dyDescent="0.2">
      <c r="A33" s="10">
        <v>26</v>
      </c>
      <c r="B33" s="75">
        <v>6889</v>
      </c>
      <c r="C33" s="86" t="s">
        <v>77</v>
      </c>
      <c r="D33" s="78" t="s">
        <v>194</v>
      </c>
      <c r="E33" s="79" t="s">
        <v>195</v>
      </c>
      <c r="F33" s="9"/>
      <c r="G33" s="9"/>
      <c r="H33" s="9"/>
      <c r="I33" s="9"/>
      <c r="J33" s="9">
        <f t="shared" si="0"/>
        <v>0</v>
      </c>
      <c r="K33" s="9" t="str">
        <f t="shared" si="1"/>
        <v>0</v>
      </c>
      <c r="L33" s="9"/>
      <c r="M33" s="3"/>
    </row>
    <row r="34" spans="1:13" ht="18" customHeight="1" x14ac:dyDescent="0.2">
      <c r="A34" s="10">
        <v>27</v>
      </c>
      <c r="B34" s="75">
        <v>6909</v>
      </c>
      <c r="C34" s="77" t="s">
        <v>77</v>
      </c>
      <c r="D34" s="78" t="s">
        <v>196</v>
      </c>
      <c r="E34" s="79" t="s">
        <v>197</v>
      </c>
      <c r="F34" s="9"/>
      <c r="G34" s="9"/>
      <c r="H34" s="9"/>
      <c r="I34" s="9"/>
      <c r="J34" s="9">
        <f t="shared" si="0"/>
        <v>0</v>
      </c>
      <c r="K34" s="9" t="str">
        <f t="shared" si="1"/>
        <v>0</v>
      </c>
      <c r="L34" s="9"/>
      <c r="M34" s="3"/>
    </row>
    <row r="35" spans="1:13" ht="18" customHeight="1" x14ac:dyDescent="0.2">
      <c r="A35" s="10">
        <v>28</v>
      </c>
      <c r="B35" s="75">
        <v>6910</v>
      </c>
      <c r="C35" s="77" t="s">
        <v>77</v>
      </c>
      <c r="D35" s="78" t="s">
        <v>144</v>
      </c>
      <c r="E35" s="79" t="s">
        <v>198</v>
      </c>
      <c r="F35" s="9"/>
      <c r="G35" s="9"/>
      <c r="H35" s="9"/>
      <c r="I35" s="9"/>
      <c r="J35" s="9">
        <f t="shared" si="0"/>
        <v>0</v>
      </c>
      <c r="K35" s="9" t="str">
        <f t="shared" si="1"/>
        <v>0</v>
      </c>
      <c r="L35" s="9"/>
      <c r="M35" s="3"/>
    </row>
    <row r="36" spans="1:13" ht="18" customHeight="1" x14ac:dyDescent="0.2">
      <c r="A36" s="10">
        <v>29</v>
      </c>
      <c r="B36" s="75">
        <v>6915</v>
      </c>
      <c r="C36" s="77" t="s">
        <v>77</v>
      </c>
      <c r="D36" s="78" t="s">
        <v>199</v>
      </c>
      <c r="E36" s="79" t="s">
        <v>200</v>
      </c>
      <c r="F36" s="9"/>
      <c r="G36" s="9"/>
      <c r="H36" s="9"/>
      <c r="I36" s="9"/>
      <c r="J36" s="9">
        <f t="shared" si="0"/>
        <v>0</v>
      </c>
      <c r="K36" s="9" t="str">
        <f t="shared" si="1"/>
        <v>0</v>
      </c>
      <c r="L36" s="9"/>
      <c r="M36" s="3"/>
    </row>
    <row r="37" spans="1:13" ht="18" customHeight="1" x14ac:dyDescent="0.2">
      <c r="A37" s="10">
        <v>30</v>
      </c>
      <c r="B37" s="75">
        <v>6918</v>
      </c>
      <c r="C37" s="77" t="s">
        <v>77</v>
      </c>
      <c r="D37" s="78" t="s">
        <v>201</v>
      </c>
      <c r="E37" s="79" t="s">
        <v>202</v>
      </c>
      <c r="F37" s="9"/>
      <c r="G37" s="9"/>
      <c r="H37" s="9"/>
      <c r="I37" s="9"/>
      <c r="J37" s="9">
        <f t="shared" si="0"/>
        <v>0</v>
      </c>
      <c r="K37" s="9" t="str">
        <f t="shared" si="1"/>
        <v>0</v>
      </c>
      <c r="L37" s="9"/>
      <c r="M37" s="3"/>
    </row>
    <row r="38" spans="1:13" ht="18" customHeight="1" x14ac:dyDescent="0.2">
      <c r="A38" s="10">
        <v>31</v>
      </c>
      <c r="B38" s="75">
        <v>6992</v>
      </c>
      <c r="C38" s="77" t="s">
        <v>77</v>
      </c>
      <c r="D38" s="78" t="s">
        <v>203</v>
      </c>
      <c r="E38" s="79" t="s">
        <v>204</v>
      </c>
      <c r="F38" s="9"/>
      <c r="G38" s="9"/>
      <c r="H38" s="9"/>
      <c r="I38" s="9"/>
      <c r="J38" s="9">
        <f t="shared" si="0"/>
        <v>0</v>
      </c>
      <c r="K38" s="9" t="str">
        <f t="shared" si="1"/>
        <v>0</v>
      </c>
      <c r="L38" s="9"/>
      <c r="M38" s="3"/>
    </row>
    <row r="39" spans="1:13" ht="18" customHeight="1" x14ac:dyDescent="0.2">
      <c r="A39" s="10">
        <v>32</v>
      </c>
      <c r="B39" s="75">
        <v>7027</v>
      </c>
      <c r="C39" s="86" t="s">
        <v>77</v>
      </c>
      <c r="D39" s="78" t="s">
        <v>205</v>
      </c>
      <c r="E39" s="79" t="s">
        <v>206</v>
      </c>
      <c r="F39" s="9"/>
      <c r="G39" s="9"/>
      <c r="H39" s="9"/>
      <c r="I39" s="9"/>
      <c r="J39" s="9">
        <f t="shared" si="0"/>
        <v>0</v>
      </c>
      <c r="K39" s="9" t="str">
        <f t="shared" si="1"/>
        <v>0</v>
      </c>
      <c r="L39" s="9"/>
      <c r="M39" s="3"/>
    </row>
    <row r="40" spans="1:13" ht="18" customHeight="1" x14ac:dyDescent="0.2">
      <c r="A40" s="10">
        <v>33</v>
      </c>
      <c r="B40" s="76">
        <v>7815</v>
      </c>
      <c r="C40" s="90" t="s">
        <v>77</v>
      </c>
      <c r="D40" s="78" t="s">
        <v>207</v>
      </c>
      <c r="E40" s="78" t="s">
        <v>18</v>
      </c>
      <c r="F40" s="9"/>
      <c r="G40" s="9"/>
      <c r="H40" s="9"/>
      <c r="I40" s="9"/>
      <c r="J40" s="9">
        <f t="shared" si="0"/>
        <v>0</v>
      </c>
      <c r="K40" s="9" t="str">
        <f t="shared" si="1"/>
        <v>0</v>
      </c>
      <c r="L40" s="9"/>
      <c r="M40" s="3"/>
    </row>
    <row r="41" spans="1:13" ht="18" customHeight="1" x14ac:dyDescent="0.2">
      <c r="A41" s="10">
        <v>34</v>
      </c>
      <c r="B41" s="76">
        <v>7825</v>
      </c>
      <c r="C41" s="86" t="s">
        <v>77</v>
      </c>
      <c r="D41" s="78" t="s">
        <v>208</v>
      </c>
      <c r="E41" s="79" t="s">
        <v>209</v>
      </c>
      <c r="F41" s="9"/>
      <c r="G41" s="9"/>
      <c r="H41" s="9"/>
      <c r="I41" s="9"/>
      <c r="J41" s="9">
        <f t="shared" si="0"/>
        <v>0</v>
      </c>
      <c r="K41" s="9" t="str">
        <f t="shared" si="1"/>
        <v>0</v>
      </c>
      <c r="L41" s="9"/>
      <c r="M41" s="3"/>
    </row>
    <row r="42" spans="1:13" ht="18" customHeight="1" x14ac:dyDescent="0.2">
      <c r="A42" s="1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2">
      <c r="A43" s="14"/>
      <c r="B43" s="3"/>
      <c r="C43" s="3"/>
      <c r="D43" s="125" t="s">
        <v>21</v>
      </c>
      <c r="E43" s="126"/>
      <c r="F43" s="126"/>
      <c r="G43" s="126"/>
      <c r="H43" s="113" t="s">
        <v>22</v>
      </c>
      <c r="I43" s="127"/>
      <c r="J43" s="127"/>
      <c r="K43" s="127"/>
      <c r="L43" s="114" t="s">
        <v>23</v>
      </c>
      <c r="M43" s="115"/>
    </row>
    <row r="44" spans="1:13" ht="18" customHeight="1" x14ac:dyDescent="0.2">
      <c r="A44" s="14"/>
      <c r="B44" s="3"/>
      <c r="C44" s="3"/>
      <c r="D44" s="11" t="s">
        <v>5</v>
      </c>
      <c r="E44" s="12" t="s">
        <v>24</v>
      </c>
      <c r="F44" s="126" t="s">
        <v>25</v>
      </c>
      <c r="G44" s="126"/>
      <c r="H44" s="3"/>
      <c r="I44" s="124" t="s">
        <v>26</v>
      </c>
      <c r="J44" s="124"/>
      <c r="K44" s="124"/>
      <c r="L44" s="14"/>
      <c r="M44" s="3"/>
    </row>
    <row r="45" spans="1:13" ht="18" customHeight="1" x14ac:dyDescent="0.55000000000000004">
      <c r="A45" s="14"/>
      <c r="B45" s="3"/>
      <c r="C45" s="3"/>
      <c r="D45" s="13">
        <v>4</v>
      </c>
      <c r="E45" s="2">
        <f>COUNTIF(K8:K41,"4")</f>
        <v>0</v>
      </c>
      <c r="F45" s="120">
        <f>(E45*100)/E54</f>
        <v>0</v>
      </c>
      <c r="G45" s="120"/>
      <c r="H45" s="3"/>
      <c r="I45" s="121" t="s">
        <v>27</v>
      </c>
      <c r="J45" s="121"/>
      <c r="K45" s="121"/>
      <c r="L45" s="14"/>
      <c r="M45" s="3"/>
    </row>
    <row r="46" spans="1:13" ht="18" customHeight="1" x14ac:dyDescent="0.55000000000000004">
      <c r="A46" s="14"/>
      <c r="B46" s="3"/>
      <c r="C46" s="3"/>
      <c r="D46" s="2">
        <v>3.5</v>
      </c>
      <c r="E46" s="2">
        <f>COUNTIF(K8:K41,"3.5")</f>
        <v>0</v>
      </c>
      <c r="F46" s="120">
        <f>(E46*100)/E54</f>
        <v>0</v>
      </c>
      <c r="G46" s="120"/>
      <c r="H46" s="116"/>
      <c r="I46" s="128"/>
      <c r="J46" s="128"/>
      <c r="K46" s="128"/>
      <c r="L46" s="117"/>
      <c r="M46" s="3"/>
    </row>
    <row r="47" spans="1:13" ht="18" customHeight="1" x14ac:dyDescent="0.55000000000000004">
      <c r="A47" s="14"/>
      <c r="B47" s="3"/>
      <c r="C47" s="3"/>
      <c r="D47" s="2">
        <v>3</v>
      </c>
      <c r="E47" s="2">
        <f>COUNTIF(K8:K41,"3")</f>
        <v>0</v>
      </c>
      <c r="F47" s="120">
        <f>(E47*100)/E54</f>
        <v>0</v>
      </c>
      <c r="G47" s="120"/>
      <c r="H47" s="113" t="s">
        <v>22</v>
      </c>
      <c r="I47" s="121"/>
      <c r="J47" s="121"/>
      <c r="K47" s="121"/>
      <c r="L47" s="14"/>
      <c r="M47" s="3"/>
    </row>
    <row r="48" spans="1:13" ht="18" customHeight="1" x14ac:dyDescent="0.55000000000000004">
      <c r="A48" s="14"/>
      <c r="B48" s="3"/>
      <c r="C48" s="3"/>
      <c r="D48" s="2">
        <v>2.5</v>
      </c>
      <c r="E48" s="2">
        <f>COUNTIF(K8:K41,"2.5")</f>
        <v>0</v>
      </c>
      <c r="F48" s="120">
        <f>(E48*100)/E54</f>
        <v>0</v>
      </c>
      <c r="G48" s="120"/>
      <c r="H48" s="118"/>
      <c r="I48" s="124" t="s">
        <v>28</v>
      </c>
      <c r="J48" s="124"/>
      <c r="K48" s="124"/>
      <c r="L48" s="119"/>
      <c r="M48" s="118"/>
    </row>
    <row r="49" spans="1:13" ht="18" customHeight="1" x14ac:dyDescent="0.55000000000000004">
      <c r="A49" s="14"/>
      <c r="B49" s="3"/>
      <c r="C49" s="3"/>
      <c r="D49" s="2">
        <v>2</v>
      </c>
      <c r="E49" s="2">
        <f>COUNTIF(K8:K41,"2")</f>
        <v>0</v>
      </c>
      <c r="F49" s="120">
        <f>(E49*100)/E54</f>
        <v>0</v>
      </c>
      <c r="G49" s="120"/>
      <c r="H49" s="122" t="s">
        <v>29</v>
      </c>
      <c r="I49" s="123"/>
      <c r="J49" s="123"/>
      <c r="K49" s="123"/>
      <c r="L49" s="123"/>
      <c r="M49" s="123"/>
    </row>
    <row r="50" spans="1:13" ht="18" customHeight="1" x14ac:dyDescent="0.55000000000000004">
      <c r="A50" s="14"/>
      <c r="B50" s="3"/>
      <c r="C50" s="3"/>
      <c r="D50" s="2">
        <v>1.5</v>
      </c>
      <c r="E50" s="2">
        <f>COUNTIF(K8:K41,"1.5")</f>
        <v>0</v>
      </c>
      <c r="F50" s="120">
        <f>(E50*100)/E54</f>
        <v>0</v>
      </c>
      <c r="G50" s="120"/>
      <c r="H50" s="3"/>
      <c r="I50" s="3"/>
      <c r="J50" s="3"/>
      <c r="K50" s="3"/>
      <c r="L50" s="3"/>
      <c r="M50" s="3"/>
    </row>
    <row r="51" spans="1:13" ht="18" customHeight="1" x14ac:dyDescent="0.55000000000000004">
      <c r="A51" s="14"/>
      <c r="B51" s="3"/>
      <c r="C51" s="3"/>
      <c r="D51" s="2">
        <v>1</v>
      </c>
      <c r="E51" s="2">
        <f>COUNTIF(K8:K41,"1")</f>
        <v>0</v>
      </c>
      <c r="F51" s="120">
        <f>(E51*100)/E54</f>
        <v>0</v>
      </c>
      <c r="G51" s="120"/>
      <c r="H51" s="113" t="s">
        <v>22</v>
      </c>
      <c r="I51" s="121"/>
      <c r="J51" s="121"/>
      <c r="K51" s="121"/>
      <c r="L51" s="14"/>
      <c r="M51" s="3"/>
    </row>
    <row r="52" spans="1:13" ht="18" customHeight="1" x14ac:dyDescent="0.55000000000000004">
      <c r="A52" s="14"/>
      <c r="B52" s="3"/>
      <c r="C52" s="3"/>
      <c r="D52" s="2">
        <v>0</v>
      </c>
      <c r="E52" s="2">
        <f>COUNTIF(K8:K41,"0")</f>
        <v>34</v>
      </c>
      <c r="F52" s="120">
        <f>(E52*100)/E54</f>
        <v>100</v>
      </c>
      <c r="G52" s="120"/>
      <c r="H52" s="3"/>
      <c r="I52" s="121" t="s">
        <v>30</v>
      </c>
      <c r="J52" s="121"/>
      <c r="K52" s="121"/>
      <c r="L52" s="14"/>
      <c r="M52" s="3"/>
    </row>
    <row r="53" spans="1:13" ht="18" customHeight="1" x14ac:dyDescent="0.55000000000000004">
      <c r="A53" s="14"/>
      <c r="B53" s="3"/>
      <c r="C53" s="3"/>
      <c r="D53" s="2" t="s">
        <v>31</v>
      </c>
      <c r="E53" s="2">
        <f>COUNTIF(K8:K41,"ร")</f>
        <v>0</v>
      </c>
      <c r="F53" s="120">
        <f>(E53*100)/E54</f>
        <v>0</v>
      </c>
      <c r="G53" s="120"/>
      <c r="H53" s="3"/>
      <c r="I53" s="121" t="s">
        <v>32</v>
      </c>
      <c r="J53" s="121"/>
      <c r="K53" s="121"/>
      <c r="L53" s="14"/>
      <c r="M53" s="3"/>
    </row>
    <row r="54" spans="1:13" ht="18" customHeight="1" x14ac:dyDescent="0.55000000000000004">
      <c r="D54" s="153" t="s">
        <v>11</v>
      </c>
      <c r="E54" s="153">
        <f>SUM(E45:E53)</f>
        <v>34</v>
      </c>
      <c r="F54" s="120">
        <f>SUM(F45:F53)</f>
        <v>100</v>
      </c>
      <c r="G54" s="120"/>
    </row>
  </sheetData>
  <mergeCells count="33">
    <mergeCell ref="F54:G54"/>
    <mergeCell ref="F53:G53"/>
    <mergeCell ref="I53:K53"/>
    <mergeCell ref="F49:G49"/>
    <mergeCell ref="H49:M49"/>
    <mergeCell ref="F50:G50"/>
    <mergeCell ref="F51:G51"/>
    <mergeCell ref="I51:K51"/>
    <mergeCell ref="F52:G52"/>
    <mergeCell ref="I52:K52"/>
    <mergeCell ref="F46:G46"/>
    <mergeCell ref="I46:K46"/>
    <mergeCell ref="F47:G47"/>
    <mergeCell ref="I47:K47"/>
    <mergeCell ref="F48:G48"/>
    <mergeCell ref="I48:K48"/>
    <mergeCell ref="D43:G43"/>
    <mergeCell ref="I43:K43"/>
    <mergeCell ref="F44:G44"/>
    <mergeCell ref="I44:K44"/>
    <mergeCell ref="F45:G45"/>
    <mergeCell ref="I45:K45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</mergeCells>
  <pageMargins left="0.7" right="0.7" top="0.75" bottom="0.75" header="0.3" footer="0.3"/>
  <pageSetup paperSize="9" scale="76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3" zoomScaleNormal="100" workbookViewId="0">
      <selection activeCell="F37" sqref="F37:G45"/>
    </sheetView>
  </sheetViews>
  <sheetFormatPr defaultRowHeight="18" customHeight="1" x14ac:dyDescent="0.2"/>
  <cols>
    <col min="12" max="12" width="18.125" customWidth="1"/>
  </cols>
  <sheetData>
    <row r="1" spans="1:13" ht="18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1:13" ht="18" customHeight="1" x14ac:dyDescent="0.2">
      <c r="A2" s="129" t="s">
        <v>253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"/>
    </row>
    <row r="3" spans="1:13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"/>
    </row>
    <row r="4" spans="1:13" ht="18" customHeight="1" x14ac:dyDescent="0.2">
      <c r="A4" s="125" t="s">
        <v>2</v>
      </c>
      <c r="B4" s="4"/>
      <c r="C4" s="133" t="s">
        <v>3</v>
      </c>
      <c r="D4" s="134"/>
      <c r="E4" s="135"/>
      <c r="F4" s="140" t="s">
        <v>4</v>
      </c>
      <c r="G4" s="141"/>
      <c r="H4" s="141"/>
      <c r="I4" s="141"/>
      <c r="J4" s="142"/>
      <c r="K4" s="125" t="s">
        <v>5</v>
      </c>
      <c r="L4" s="125" t="s">
        <v>282</v>
      </c>
      <c r="M4" s="3"/>
    </row>
    <row r="5" spans="1:13" ht="18" customHeight="1" x14ac:dyDescent="0.2">
      <c r="A5" s="131"/>
      <c r="B5" s="5" t="s">
        <v>6</v>
      </c>
      <c r="C5" s="136"/>
      <c r="D5" s="129"/>
      <c r="E5" s="137"/>
      <c r="F5" s="6" t="s">
        <v>7</v>
      </c>
      <c r="G5" s="125" t="s">
        <v>8</v>
      </c>
      <c r="H5" s="6" t="s">
        <v>9</v>
      </c>
      <c r="I5" s="125" t="s">
        <v>10</v>
      </c>
      <c r="J5" s="125" t="s">
        <v>11</v>
      </c>
      <c r="K5" s="131"/>
      <c r="L5" s="131"/>
      <c r="M5" s="3"/>
    </row>
    <row r="6" spans="1:13" ht="18" customHeight="1" x14ac:dyDescent="0.2">
      <c r="A6" s="131"/>
      <c r="B6" s="5" t="s">
        <v>12</v>
      </c>
      <c r="C6" s="136"/>
      <c r="D6" s="129"/>
      <c r="E6" s="137"/>
      <c r="F6" s="7" t="s">
        <v>8</v>
      </c>
      <c r="G6" s="132"/>
      <c r="H6" s="7" t="s">
        <v>8</v>
      </c>
      <c r="I6" s="132"/>
      <c r="J6" s="132"/>
      <c r="K6" s="131"/>
      <c r="L6" s="131"/>
      <c r="M6" s="3"/>
    </row>
    <row r="7" spans="1:13" ht="18" customHeight="1" x14ac:dyDescent="0.2">
      <c r="A7" s="132"/>
      <c r="B7" s="7"/>
      <c r="C7" s="138"/>
      <c r="D7" s="130"/>
      <c r="E7" s="139"/>
      <c r="F7" s="8">
        <v>30</v>
      </c>
      <c r="G7" s="8">
        <v>20</v>
      </c>
      <c r="H7" s="8">
        <v>20</v>
      </c>
      <c r="I7" s="8">
        <v>30</v>
      </c>
      <c r="J7" s="8">
        <v>100</v>
      </c>
      <c r="K7" s="132"/>
      <c r="L7" s="132"/>
      <c r="M7" s="3"/>
    </row>
    <row r="8" spans="1:13" ht="18" customHeight="1" x14ac:dyDescent="0.2">
      <c r="A8" s="10">
        <v>1</v>
      </c>
      <c r="B8" s="94">
        <v>6785</v>
      </c>
      <c r="C8" s="96" t="s">
        <v>35</v>
      </c>
      <c r="D8" s="97" t="s">
        <v>210</v>
      </c>
      <c r="E8" s="98" t="s">
        <v>19</v>
      </c>
      <c r="F8" s="9"/>
      <c r="G8" s="9"/>
      <c r="H8" s="9"/>
      <c r="I8" s="9"/>
      <c r="J8" s="9">
        <f>SUM(F8:I8)</f>
        <v>0</v>
      </c>
      <c r="K8" s="9" t="str">
        <f>IF(J8&gt;=80,"4",IF(J8&gt;=75,"3.5",IF(J8&gt;=70,"3", IF(J8&gt;=65,"2.5", IF(J8&gt;=60,"2", IF(J8&gt;=55,"1.5", IF(J8&gt;=50,"1", IF(J8&lt;=49,"0"))))))))</f>
        <v>0</v>
      </c>
      <c r="L8" s="9"/>
      <c r="M8" s="3"/>
    </row>
    <row r="9" spans="1:13" ht="18" customHeight="1" x14ac:dyDescent="0.2">
      <c r="A9" s="10">
        <v>2</v>
      </c>
      <c r="B9" s="94">
        <v>6790</v>
      </c>
      <c r="C9" s="96" t="s">
        <v>35</v>
      </c>
      <c r="D9" s="97" t="s">
        <v>211</v>
      </c>
      <c r="E9" s="98" t="s">
        <v>14</v>
      </c>
      <c r="F9" s="9"/>
      <c r="G9" s="9"/>
      <c r="H9" s="9"/>
      <c r="I9" s="9"/>
      <c r="J9" s="9">
        <f t="shared" ref="J9:J33" si="0">SUM(F9:I9)</f>
        <v>0</v>
      </c>
      <c r="K9" s="9" t="str">
        <f t="shared" ref="K9:K33" si="1">IF(J9&gt;=80,"4",IF(J9&gt;=75,"3.5",IF(J9&gt;=70,"3", IF(J9&gt;=65,"2.5", IF(J9&gt;=60,"2", IF(J9&gt;=55,"1.5", IF(J9&gt;=50,"1", IF(J9&lt;=49,"0"))))))))</f>
        <v>0</v>
      </c>
      <c r="L9" s="9"/>
      <c r="M9" s="3"/>
    </row>
    <row r="10" spans="1:13" ht="18" customHeight="1" x14ac:dyDescent="0.5">
      <c r="A10" s="10">
        <v>3</v>
      </c>
      <c r="B10" s="95">
        <v>6792</v>
      </c>
      <c r="C10" s="99" t="s">
        <v>35</v>
      </c>
      <c r="D10" s="100" t="s">
        <v>69</v>
      </c>
      <c r="E10" s="101" t="s">
        <v>212</v>
      </c>
      <c r="F10" s="9"/>
      <c r="G10" s="9"/>
      <c r="H10" s="9"/>
      <c r="I10" s="9"/>
      <c r="J10" s="9">
        <f t="shared" si="0"/>
        <v>0</v>
      </c>
      <c r="K10" s="9" t="str">
        <f t="shared" si="1"/>
        <v>0</v>
      </c>
      <c r="L10" s="9"/>
      <c r="M10" s="3"/>
    </row>
    <row r="11" spans="1:13" ht="18" customHeight="1" x14ac:dyDescent="0.2">
      <c r="A11" s="10">
        <v>4</v>
      </c>
      <c r="B11" s="94">
        <v>6968</v>
      </c>
      <c r="C11" s="99" t="s">
        <v>35</v>
      </c>
      <c r="D11" s="97" t="s">
        <v>61</v>
      </c>
      <c r="E11" s="98" t="s">
        <v>213</v>
      </c>
      <c r="F11" s="9"/>
      <c r="G11" s="9"/>
      <c r="H11" s="9"/>
      <c r="I11" s="9"/>
      <c r="J11" s="9">
        <f t="shared" si="0"/>
        <v>0</v>
      </c>
      <c r="K11" s="9" t="str">
        <f t="shared" si="1"/>
        <v>0</v>
      </c>
      <c r="L11" s="9"/>
      <c r="M11" s="3"/>
    </row>
    <row r="12" spans="1:13" ht="18" customHeight="1" x14ac:dyDescent="0.2">
      <c r="A12" s="10">
        <v>5</v>
      </c>
      <c r="B12" s="94">
        <v>6981</v>
      </c>
      <c r="C12" s="96" t="s">
        <v>35</v>
      </c>
      <c r="D12" s="97" t="s">
        <v>214</v>
      </c>
      <c r="E12" s="98" t="s">
        <v>215</v>
      </c>
      <c r="F12" s="9"/>
      <c r="G12" s="9"/>
      <c r="H12" s="9"/>
      <c r="I12" s="9"/>
      <c r="J12" s="9">
        <f t="shared" si="0"/>
        <v>0</v>
      </c>
      <c r="K12" s="9" t="str">
        <f t="shared" si="1"/>
        <v>0</v>
      </c>
      <c r="L12" s="9"/>
      <c r="M12" s="3"/>
    </row>
    <row r="13" spans="1:13" ht="18" customHeight="1" x14ac:dyDescent="0.2">
      <c r="A13" s="10">
        <v>6</v>
      </c>
      <c r="B13" s="94">
        <v>7828</v>
      </c>
      <c r="C13" s="96" t="s">
        <v>35</v>
      </c>
      <c r="D13" s="97" t="s">
        <v>216</v>
      </c>
      <c r="E13" s="98" t="s">
        <v>217</v>
      </c>
      <c r="F13" s="9"/>
      <c r="G13" s="9"/>
      <c r="H13" s="9"/>
      <c r="I13" s="9"/>
      <c r="J13" s="9">
        <f t="shared" si="0"/>
        <v>0</v>
      </c>
      <c r="K13" s="9" t="str">
        <f t="shared" si="1"/>
        <v>0</v>
      </c>
      <c r="L13" s="9"/>
      <c r="M13" s="3"/>
    </row>
    <row r="14" spans="1:13" ht="18" customHeight="1" x14ac:dyDescent="0.2">
      <c r="A14" s="10">
        <v>7</v>
      </c>
      <c r="B14" s="94">
        <v>7829</v>
      </c>
      <c r="C14" s="96" t="s">
        <v>35</v>
      </c>
      <c r="D14" s="97" t="s">
        <v>218</v>
      </c>
      <c r="E14" s="98" t="s">
        <v>219</v>
      </c>
      <c r="F14" s="9"/>
      <c r="G14" s="9"/>
      <c r="H14" s="9"/>
      <c r="I14" s="9"/>
      <c r="J14" s="9">
        <f t="shared" si="0"/>
        <v>0</v>
      </c>
      <c r="K14" s="9" t="str">
        <f t="shared" si="1"/>
        <v>0</v>
      </c>
      <c r="L14" s="9"/>
      <c r="M14" s="3"/>
    </row>
    <row r="15" spans="1:13" ht="18" customHeight="1" x14ac:dyDescent="0.5">
      <c r="A15" s="10">
        <v>8</v>
      </c>
      <c r="B15" s="95">
        <v>7830</v>
      </c>
      <c r="C15" s="99" t="s">
        <v>35</v>
      </c>
      <c r="D15" s="100" t="s">
        <v>220</v>
      </c>
      <c r="E15" s="101" t="s">
        <v>221</v>
      </c>
      <c r="F15" s="9"/>
      <c r="G15" s="9"/>
      <c r="H15" s="9"/>
      <c r="I15" s="9"/>
      <c r="J15" s="9">
        <f t="shared" si="0"/>
        <v>0</v>
      </c>
      <c r="K15" s="9" t="str">
        <f t="shared" si="1"/>
        <v>0</v>
      </c>
      <c r="L15" s="9"/>
      <c r="M15" s="3"/>
    </row>
    <row r="16" spans="1:13" ht="18" customHeight="1" x14ac:dyDescent="0.2">
      <c r="A16" s="10">
        <v>9</v>
      </c>
      <c r="B16" s="94">
        <v>6796</v>
      </c>
      <c r="C16" s="96" t="s">
        <v>77</v>
      </c>
      <c r="D16" s="97" t="s">
        <v>222</v>
      </c>
      <c r="E16" s="98" t="s">
        <v>14</v>
      </c>
      <c r="F16" s="9"/>
      <c r="G16" s="9"/>
      <c r="H16" s="9"/>
      <c r="I16" s="9"/>
      <c r="J16" s="9">
        <f t="shared" si="0"/>
        <v>0</v>
      </c>
      <c r="K16" s="9" t="str">
        <f t="shared" si="1"/>
        <v>0</v>
      </c>
      <c r="L16" s="9"/>
      <c r="M16" s="3"/>
    </row>
    <row r="17" spans="1:13" ht="18" customHeight="1" x14ac:dyDescent="0.2">
      <c r="A17" s="10">
        <v>10</v>
      </c>
      <c r="B17" s="94">
        <v>6797</v>
      </c>
      <c r="C17" s="96" t="s">
        <v>77</v>
      </c>
      <c r="D17" s="97" t="s">
        <v>223</v>
      </c>
      <c r="E17" s="98" t="s">
        <v>224</v>
      </c>
      <c r="F17" s="9"/>
      <c r="G17" s="9"/>
      <c r="H17" s="9"/>
      <c r="I17" s="9"/>
      <c r="J17" s="9">
        <f t="shared" si="0"/>
        <v>0</v>
      </c>
      <c r="K17" s="9" t="str">
        <f t="shared" si="1"/>
        <v>0</v>
      </c>
      <c r="L17" s="9"/>
      <c r="M17" s="3"/>
    </row>
    <row r="18" spans="1:13" ht="18" customHeight="1" x14ac:dyDescent="0.2">
      <c r="A18" s="10">
        <v>11</v>
      </c>
      <c r="B18" s="94">
        <v>6799</v>
      </c>
      <c r="C18" s="96" t="s">
        <v>77</v>
      </c>
      <c r="D18" s="97" t="s">
        <v>225</v>
      </c>
      <c r="E18" s="98" t="s">
        <v>14</v>
      </c>
      <c r="F18" s="9"/>
      <c r="G18" s="9"/>
      <c r="H18" s="9"/>
      <c r="I18" s="9"/>
      <c r="J18" s="9">
        <f t="shared" si="0"/>
        <v>0</v>
      </c>
      <c r="K18" s="9" t="str">
        <f t="shared" si="1"/>
        <v>0</v>
      </c>
      <c r="L18" s="9"/>
      <c r="M18" s="3"/>
    </row>
    <row r="19" spans="1:13" ht="18" customHeight="1" x14ac:dyDescent="0.2">
      <c r="A19" s="10">
        <v>12</v>
      </c>
      <c r="B19" s="94">
        <v>6801</v>
      </c>
      <c r="C19" s="96" t="s">
        <v>77</v>
      </c>
      <c r="D19" s="97" t="s">
        <v>226</v>
      </c>
      <c r="E19" s="98" t="s">
        <v>227</v>
      </c>
      <c r="F19" s="9"/>
      <c r="G19" s="9"/>
      <c r="H19" s="9"/>
      <c r="I19" s="9"/>
      <c r="J19" s="9">
        <f t="shared" si="0"/>
        <v>0</v>
      </c>
      <c r="K19" s="9" t="str">
        <f t="shared" si="1"/>
        <v>0</v>
      </c>
      <c r="L19" s="9"/>
      <c r="M19" s="3"/>
    </row>
    <row r="20" spans="1:13" ht="18" customHeight="1" x14ac:dyDescent="0.2">
      <c r="A20" s="10">
        <v>13</v>
      </c>
      <c r="B20" s="94">
        <v>6802</v>
      </c>
      <c r="C20" s="96" t="s">
        <v>77</v>
      </c>
      <c r="D20" s="97" t="s">
        <v>228</v>
      </c>
      <c r="E20" s="98" t="s">
        <v>229</v>
      </c>
      <c r="F20" s="9"/>
      <c r="G20" s="9"/>
      <c r="H20" s="9"/>
      <c r="I20" s="9"/>
      <c r="J20" s="9">
        <f t="shared" si="0"/>
        <v>0</v>
      </c>
      <c r="K20" s="9" t="str">
        <f t="shared" si="1"/>
        <v>0</v>
      </c>
      <c r="L20" s="9"/>
      <c r="M20" s="3"/>
    </row>
    <row r="21" spans="1:13" ht="18" customHeight="1" x14ac:dyDescent="0.2">
      <c r="A21" s="10">
        <v>14</v>
      </c>
      <c r="B21" s="94">
        <v>6803</v>
      </c>
      <c r="C21" s="96" t="s">
        <v>77</v>
      </c>
      <c r="D21" s="97" t="s">
        <v>230</v>
      </c>
      <c r="E21" s="98" t="s">
        <v>231</v>
      </c>
      <c r="F21" s="9"/>
      <c r="G21" s="9"/>
      <c r="H21" s="9"/>
      <c r="I21" s="9"/>
      <c r="J21" s="9">
        <f t="shared" si="0"/>
        <v>0</v>
      </c>
      <c r="K21" s="9" t="str">
        <f t="shared" si="1"/>
        <v>0</v>
      </c>
      <c r="L21" s="9"/>
      <c r="M21" s="3"/>
    </row>
    <row r="22" spans="1:13" ht="18" customHeight="1" x14ac:dyDescent="0.2">
      <c r="A22" s="10">
        <v>15</v>
      </c>
      <c r="B22" s="94">
        <v>6806</v>
      </c>
      <c r="C22" s="96" t="s">
        <v>77</v>
      </c>
      <c r="D22" s="97" t="s">
        <v>232</v>
      </c>
      <c r="E22" s="98" t="s">
        <v>233</v>
      </c>
      <c r="F22" s="9"/>
      <c r="G22" s="9"/>
      <c r="H22" s="9"/>
      <c r="I22" s="9"/>
      <c r="J22" s="9">
        <f t="shared" si="0"/>
        <v>0</v>
      </c>
      <c r="K22" s="9" t="str">
        <f t="shared" si="1"/>
        <v>0</v>
      </c>
      <c r="L22" s="9"/>
      <c r="M22" s="3"/>
    </row>
    <row r="23" spans="1:13" ht="18" customHeight="1" x14ac:dyDescent="0.2">
      <c r="A23" s="10">
        <v>16</v>
      </c>
      <c r="B23" s="94">
        <v>6807</v>
      </c>
      <c r="C23" s="96" t="s">
        <v>77</v>
      </c>
      <c r="D23" s="97" t="s">
        <v>234</v>
      </c>
      <c r="E23" s="98" t="s">
        <v>235</v>
      </c>
      <c r="F23" s="9"/>
      <c r="G23" s="9"/>
      <c r="H23" s="9"/>
      <c r="I23" s="9"/>
      <c r="J23" s="9">
        <f t="shared" si="0"/>
        <v>0</v>
      </c>
      <c r="K23" s="9" t="str">
        <f t="shared" si="1"/>
        <v>0</v>
      </c>
      <c r="L23" s="9"/>
      <c r="M23" s="3"/>
    </row>
    <row r="24" spans="1:13" ht="18" customHeight="1" x14ac:dyDescent="0.2">
      <c r="A24" s="10">
        <v>17</v>
      </c>
      <c r="B24" s="94">
        <v>6809</v>
      </c>
      <c r="C24" s="96" t="s">
        <v>77</v>
      </c>
      <c r="D24" s="97" t="s">
        <v>236</v>
      </c>
      <c r="E24" s="98" t="s">
        <v>237</v>
      </c>
      <c r="F24" s="9"/>
      <c r="G24" s="9"/>
      <c r="H24" s="9"/>
      <c r="I24" s="9"/>
      <c r="J24" s="9">
        <f t="shared" si="0"/>
        <v>0</v>
      </c>
      <c r="K24" s="9" t="str">
        <f t="shared" si="1"/>
        <v>0</v>
      </c>
      <c r="L24" s="9"/>
      <c r="M24" s="3"/>
    </row>
    <row r="25" spans="1:13" ht="18" customHeight="1" x14ac:dyDescent="0.2">
      <c r="A25" s="10">
        <v>18</v>
      </c>
      <c r="B25" s="94">
        <v>6810</v>
      </c>
      <c r="C25" s="96" t="s">
        <v>77</v>
      </c>
      <c r="D25" s="97" t="s">
        <v>238</v>
      </c>
      <c r="E25" s="98" t="s">
        <v>54</v>
      </c>
      <c r="F25" s="9"/>
      <c r="G25" s="9"/>
      <c r="H25" s="9"/>
      <c r="I25" s="9"/>
      <c r="J25" s="9">
        <f t="shared" si="0"/>
        <v>0</v>
      </c>
      <c r="K25" s="9" t="str">
        <f t="shared" si="1"/>
        <v>0</v>
      </c>
      <c r="L25" s="9"/>
      <c r="M25" s="3"/>
    </row>
    <row r="26" spans="1:13" ht="18" customHeight="1" x14ac:dyDescent="0.2">
      <c r="A26" s="10">
        <v>19</v>
      </c>
      <c r="B26" s="94">
        <v>6811</v>
      </c>
      <c r="C26" s="96" t="s">
        <v>77</v>
      </c>
      <c r="D26" s="97" t="s">
        <v>239</v>
      </c>
      <c r="E26" s="98" t="s">
        <v>240</v>
      </c>
      <c r="F26" s="9"/>
      <c r="G26" s="9"/>
      <c r="H26" s="9"/>
      <c r="I26" s="9"/>
      <c r="J26" s="9">
        <f t="shared" si="0"/>
        <v>0</v>
      </c>
      <c r="K26" s="9" t="str">
        <f t="shared" si="1"/>
        <v>0</v>
      </c>
      <c r="L26" s="9"/>
      <c r="M26" s="3"/>
    </row>
    <row r="27" spans="1:13" ht="18" customHeight="1" x14ac:dyDescent="0.2">
      <c r="A27" s="10">
        <v>20</v>
      </c>
      <c r="B27" s="94">
        <v>6812</v>
      </c>
      <c r="C27" s="96" t="s">
        <v>77</v>
      </c>
      <c r="D27" s="97" t="s">
        <v>241</v>
      </c>
      <c r="E27" s="98" t="s">
        <v>242</v>
      </c>
      <c r="F27" s="9"/>
      <c r="G27" s="9"/>
      <c r="H27" s="9"/>
      <c r="I27" s="9"/>
      <c r="J27" s="9">
        <f t="shared" si="0"/>
        <v>0</v>
      </c>
      <c r="K27" s="9" t="str">
        <f t="shared" si="1"/>
        <v>0</v>
      </c>
      <c r="L27" s="9"/>
      <c r="M27" s="3"/>
    </row>
    <row r="28" spans="1:13" ht="18" customHeight="1" x14ac:dyDescent="0.2">
      <c r="A28" s="10">
        <v>21</v>
      </c>
      <c r="B28" s="94">
        <v>6813</v>
      </c>
      <c r="C28" s="96" t="s">
        <v>77</v>
      </c>
      <c r="D28" s="97" t="s">
        <v>243</v>
      </c>
      <c r="E28" s="98" t="s">
        <v>15</v>
      </c>
      <c r="F28" s="9"/>
      <c r="G28" s="9"/>
      <c r="H28" s="9"/>
      <c r="I28" s="9"/>
      <c r="J28" s="9">
        <f t="shared" si="0"/>
        <v>0</v>
      </c>
      <c r="K28" s="9" t="str">
        <f t="shared" si="1"/>
        <v>0</v>
      </c>
      <c r="L28" s="9"/>
      <c r="M28" s="3"/>
    </row>
    <row r="29" spans="1:13" ht="18" customHeight="1" x14ac:dyDescent="0.2">
      <c r="A29" s="10">
        <v>22</v>
      </c>
      <c r="B29" s="94">
        <v>6816</v>
      </c>
      <c r="C29" s="96" t="s">
        <v>77</v>
      </c>
      <c r="D29" s="97" t="s">
        <v>244</v>
      </c>
      <c r="E29" s="98" t="s">
        <v>245</v>
      </c>
      <c r="F29" s="9"/>
      <c r="G29" s="9"/>
      <c r="H29" s="9"/>
      <c r="I29" s="9"/>
      <c r="J29" s="9">
        <f t="shared" si="0"/>
        <v>0</v>
      </c>
      <c r="K29" s="9" t="str">
        <f t="shared" si="1"/>
        <v>0</v>
      </c>
      <c r="L29" s="9"/>
      <c r="M29" s="3"/>
    </row>
    <row r="30" spans="1:13" ht="18" customHeight="1" x14ac:dyDescent="0.2">
      <c r="A30" s="10">
        <v>23</v>
      </c>
      <c r="B30" s="94">
        <v>6817</v>
      </c>
      <c r="C30" s="96" t="s">
        <v>77</v>
      </c>
      <c r="D30" s="97" t="s">
        <v>246</v>
      </c>
      <c r="E30" s="98" t="s">
        <v>247</v>
      </c>
      <c r="F30" s="9"/>
      <c r="G30" s="9"/>
      <c r="H30" s="9"/>
      <c r="I30" s="9"/>
      <c r="J30" s="9">
        <f t="shared" si="0"/>
        <v>0</v>
      </c>
      <c r="K30" s="9" t="str">
        <f t="shared" si="1"/>
        <v>0</v>
      </c>
      <c r="L30" s="9"/>
      <c r="M30" s="3"/>
    </row>
    <row r="31" spans="1:13" ht="18" customHeight="1" x14ac:dyDescent="0.2">
      <c r="A31" s="10">
        <v>24</v>
      </c>
      <c r="B31" s="94">
        <v>6818</v>
      </c>
      <c r="C31" s="96" t="s">
        <v>77</v>
      </c>
      <c r="D31" s="97" t="s">
        <v>248</v>
      </c>
      <c r="E31" s="98" t="s">
        <v>185</v>
      </c>
      <c r="F31" s="9"/>
      <c r="G31" s="9"/>
      <c r="H31" s="9"/>
      <c r="I31" s="9"/>
      <c r="J31" s="9">
        <f t="shared" si="0"/>
        <v>0</v>
      </c>
      <c r="K31" s="9" t="str">
        <f t="shared" si="1"/>
        <v>0</v>
      </c>
      <c r="L31" s="9"/>
      <c r="M31" s="3"/>
    </row>
    <row r="32" spans="1:13" ht="18" customHeight="1" x14ac:dyDescent="0.2">
      <c r="A32" s="10">
        <v>25</v>
      </c>
      <c r="B32" s="94">
        <v>6820</v>
      </c>
      <c r="C32" s="96" t="s">
        <v>77</v>
      </c>
      <c r="D32" s="97" t="s">
        <v>249</v>
      </c>
      <c r="E32" s="98" t="s">
        <v>250</v>
      </c>
      <c r="F32" s="9"/>
      <c r="G32" s="9"/>
      <c r="H32" s="9"/>
      <c r="I32" s="9"/>
      <c r="J32" s="9">
        <f t="shared" si="0"/>
        <v>0</v>
      </c>
      <c r="K32" s="9" t="str">
        <f t="shared" si="1"/>
        <v>0</v>
      </c>
      <c r="L32" s="9"/>
      <c r="M32" s="3"/>
    </row>
    <row r="33" spans="1:13" ht="18" customHeight="1" x14ac:dyDescent="0.2">
      <c r="A33" s="10">
        <v>26</v>
      </c>
      <c r="B33" s="94">
        <v>7271</v>
      </c>
      <c r="C33" s="96" t="s">
        <v>77</v>
      </c>
      <c r="D33" s="97" t="s">
        <v>251</v>
      </c>
      <c r="E33" s="98" t="s">
        <v>224</v>
      </c>
      <c r="F33" s="9"/>
      <c r="G33" s="9"/>
      <c r="H33" s="9"/>
      <c r="I33" s="9"/>
      <c r="J33" s="9">
        <f t="shared" si="0"/>
        <v>0</v>
      </c>
      <c r="K33" s="9" t="str">
        <f t="shared" si="1"/>
        <v>0</v>
      </c>
      <c r="L33" s="9"/>
      <c r="M33" s="3"/>
    </row>
    <row r="34" spans="1:13" ht="18" customHeight="1" x14ac:dyDescent="0.2">
      <c r="A34" s="1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2">
      <c r="A35" s="14"/>
      <c r="B35" s="3"/>
      <c r="C35" s="3"/>
      <c r="D35" s="125" t="s">
        <v>21</v>
      </c>
      <c r="E35" s="126"/>
      <c r="F35" s="126"/>
      <c r="G35" s="126"/>
      <c r="H35" s="113" t="s">
        <v>22</v>
      </c>
      <c r="I35" s="127"/>
      <c r="J35" s="127"/>
      <c r="K35" s="127"/>
      <c r="L35" s="114" t="s">
        <v>23</v>
      </c>
      <c r="M35" s="115"/>
    </row>
    <row r="36" spans="1:13" ht="18" customHeight="1" x14ac:dyDescent="0.2">
      <c r="A36" s="14"/>
      <c r="B36" s="3"/>
      <c r="C36" s="3"/>
      <c r="D36" s="11" t="s">
        <v>5</v>
      </c>
      <c r="E36" s="12" t="s">
        <v>24</v>
      </c>
      <c r="F36" s="126" t="s">
        <v>25</v>
      </c>
      <c r="G36" s="126"/>
      <c r="H36" s="3"/>
      <c r="I36" s="124" t="s">
        <v>26</v>
      </c>
      <c r="J36" s="124"/>
      <c r="K36" s="124"/>
      <c r="L36" s="14"/>
      <c r="M36" s="3"/>
    </row>
    <row r="37" spans="1:13" ht="18" customHeight="1" x14ac:dyDescent="0.55000000000000004">
      <c r="A37" s="14"/>
      <c r="B37" s="3"/>
      <c r="C37" s="3"/>
      <c r="D37" s="13">
        <v>4</v>
      </c>
      <c r="E37" s="2">
        <f>COUNTIF(K8:K33,"4")</f>
        <v>0</v>
      </c>
      <c r="F37" s="120">
        <f>(E37*100)/E46</f>
        <v>0</v>
      </c>
      <c r="G37" s="120"/>
      <c r="H37" s="3"/>
      <c r="I37" s="121" t="s">
        <v>27</v>
      </c>
      <c r="J37" s="121"/>
      <c r="K37" s="121"/>
      <c r="L37" s="14"/>
      <c r="M37" s="3"/>
    </row>
    <row r="38" spans="1:13" ht="18" customHeight="1" x14ac:dyDescent="0.55000000000000004">
      <c r="A38" s="14"/>
      <c r="B38" s="3"/>
      <c r="C38" s="3"/>
      <c r="D38" s="2">
        <v>3.5</v>
      </c>
      <c r="E38" s="2">
        <f>COUNTIF(K8:K33,"3.5")</f>
        <v>0</v>
      </c>
      <c r="F38" s="120">
        <f>(E38*100)/E46</f>
        <v>0</v>
      </c>
      <c r="G38" s="120"/>
      <c r="H38" s="116"/>
      <c r="I38" s="128"/>
      <c r="J38" s="128"/>
      <c r="K38" s="128"/>
      <c r="L38" s="117"/>
      <c r="M38" s="3"/>
    </row>
    <row r="39" spans="1:13" ht="18" customHeight="1" x14ac:dyDescent="0.55000000000000004">
      <c r="A39" s="14"/>
      <c r="B39" s="3"/>
      <c r="C39" s="3"/>
      <c r="D39" s="2">
        <v>3</v>
      </c>
      <c r="E39" s="2">
        <f>COUNTIF(K8:K33,"3")</f>
        <v>0</v>
      </c>
      <c r="F39" s="120">
        <f>(E39*100)/E46</f>
        <v>0</v>
      </c>
      <c r="G39" s="120"/>
      <c r="H39" s="113" t="s">
        <v>22</v>
      </c>
      <c r="I39" s="121"/>
      <c r="J39" s="121"/>
      <c r="K39" s="121"/>
      <c r="L39" s="14"/>
      <c r="M39" s="3"/>
    </row>
    <row r="40" spans="1:13" ht="18" customHeight="1" x14ac:dyDescent="0.55000000000000004">
      <c r="A40" s="14"/>
      <c r="B40" s="3"/>
      <c r="C40" s="3"/>
      <c r="D40" s="2">
        <v>2.5</v>
      </c>
      <c r="E40" s="2">
        <f>COUNTIF(K8:K33,"2.5")</f>
        <v>0</v>
      </c>
      <c r="F40" s="120">
        <f>(E40*100)/E46</f>
        <v>0</v>
      </c>
      <c r="G40" s="120"/>
      <c r="H40" s="118"/>
      <c r="I40" s="124" t="s">
        <v>28</v>
      </c>
      <c r="J40" s="124"/>
      <c r="K40" s="124"/>
      <c r="L40" s="119"/>
      <c r="M40" s="118"/>
    </row>
    <row r="41" spans="1:13" ht="18" customHeight="1" x14ac:dyDescent="0.55000000000000004">
      <c r="A41" s="14"/>
      <c r="B41" s="3"/>
      <c r="C41" s="3"/>
      <c r="D41" s="2">
        <v>2</v>
      </c>
      <c r="E41" s="2">
        <f>COUNTIF(K8:K33,"2")</f>
        <v>0</v>
      </c>
      <c r="F41" s="120">
        <f>(E41*100)/E46</f>
        <v>0</v>
      </c>
      <c r="G41" s="120"/>
      <c r="H41" s="122" t="s">
        <v>29</v>
      </c>
      <c r="I41" s="123"/>
      <c r="J41" s="123"/>
      <c r="K41" s="123"/>
      <c r="L41" s="123"/>
      <c r="M41" s="123"/>
    </row>
    <row r="42" spans="1:13" ht="18" customHeight="1" x14ac:dyDescent="0.55000000000000004">
      <c r="A42" s="14"/>
      <c r="B42" s="3"/>
      <c r="C42" s="3"/>
      <c r="D42" s="2">
        <v>1.5</v>
      </c>
      <c r="E42" s="2">
        <f>COUNTIF(K8:K33,"1.5")</f>
        <v>0</v>
      </c>
      <c r="F42" s="120">
        <f>(E42*100)/E46</f>
        <v>0</v>
      </c>
      <c r="G42" s="120"/>
      <c r="H42" s="3"/>
      <c r="I42" s="3"/>
      <c r="J42" s="3"/>
      <c r="K42" s="3"/>
      <c r="L42" s="3"/>
      <c r="M42" s="3"/>
    </row>
    <row r="43" spans="1:13" ht="18" customHeight="1" x14ac:dyDescent="0.55000000000000004">
      <c r="A43" s="14"/>
      <c r="B43" s="3"/>
      <c r="C43" s="3"/>
      <c r="D43" s="2">
        <v>1</v>
      </c>
      <c r="E43" s="2">
        <f>COUNTIF(K8:K33,"1")</f>
        <v>0</v>
      </c>
      <c r="F43" s="120">
        <f>(E43*100)/E46</f>
        <v>0</v>
      </c>
      <c r="G43" s="120"/>
      <c r="H43" s="113" t="s">
        <v>22</v>
      </c>
      <c r="I43" s="121"/>
      <c r="J43" s="121"/>
      <c r="K43" s="121"/>
      <c r="L43" s="14"/>
      <c r="M43" s="3"/>
    </row>
    <row r="44" spans="1:13" ht="18" customHeight="1" x14ac:dyDescent="0.55000000000000004">
      <c r="A44" s="14"/>
      <c r="B44" s="3"/>
      <c r="C44" s="3"/>
      <c r="D44" s="2">
        <v>0</v>
      </c>
      <c r="E44" s="2">
        <f>COUNTIF(K8:K33,"0")</f>
        <v>26</v>
      </c>
      <c r="F44" s="120">
        <f>(E44*100)/E46</f>
        <v>100</v>
      </c>
      <c r="G44" s="120"/>
      <c r="H44" s="3"/>
      <c r="I44" s="121" t="s">
        <v>30</v>
      </c>
      <c r="J44" s="121"/>
      <c r="K44" s="121"/>
      <c r="L44" s="14"/>
      <c r="M44" s="3"/>
    </row>
    <row r="45" spans="1:13" ht="18" customHeight="1" x14ac:dyDescent="0.55000000000000004">
      <c r="A45" s="14"/>
      <c r="B45" s="3"/>
      <c r="C45" s="3"/>
      <c r="D45" s="2" t="s">
        <v>31</v>
      </c>
      <c r="E45" s="2">
        <f>COUNTIF(K8:K33,"ร")</f>
        <v>0</v>
      </c>
      <c r="F45" s="120">
        <f>(E45*100)/E46</f>
        <v>0</v>
      </c>
      <c r="G45" s="120"/>
      <c r="H45" s="3"/>
      <c r="I45" s="121" t="s">
        <v>32</v>
      </c>
      <c r="J45" s="121"/>
      <c r="K45" s="121"/>
      <c r="L45" s="14"/>
      <c r="M45" s="3"/>
    </row>
    <row r="46" spans="1:13" ht="18" customHeight="1" x14ac:dyDescent="0.55000000000000004">
      <c r="D46" s="153" t="s">
        <v>11</v>
      </c>
      <c r="E46" s="153">
        <f>SUM(E37:E45)</f>
        <v>26</v>
      </c>
      <c r="F46" s="120">
        <f>SUM(F37:F45)</f>
        <v>100</v>
      </c>
      <c r="G46" s="120"/>
    </row>
  </sheetData>
  <mergeCells count="33">
    <mergeCell ref="F46:G46"/>
    <mergeCell ref="F45:G45"/>
    <mergeCell ref="I45:K45"/>
    <mergeCell ref="F41:G41"/>
    <mergeCell ref="H41:M41"/>
    <mergeCell ref="F42:G42"/>
    <mergeCell ref="F43:G43"/>
    <mergeCell ref="I43:K43"/>
    <mergeCell ref="F44:G44"/>
    <mergeCell ref="I44:K44"/>
    <mergeCell ref="F38:G38"/>
    <mergeCell ref="I38:K38"/>
    <mergeCell ref="F39:G39"/>
    <mergeCell ref="I39:K39"/>
    <mergeCell ref="F40:G40"/>
    <mergeCell ref="I40:K40"/>
    <mergeCell ref="D35:G35"/>
    <mergeCell ref="I35:K35"/>
    <mergeCell ref="F36:G36"/>
    <mergeCell ref="I36:K36"/>
    <mergeCell ref="F37:G37"/>
    <mergeCell ref="I37:K37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</mergeCells>
  <pageMargins left="0.7" right="0.7" top="0.75" bottom="0.75" header="0.3" footer="0.3"/>
  <pageSetup paperSize="9" scale="76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2" workbookViewId="0">
      <selection sqref="A1:M26"/>
    </sheetView>
  </sheetViews>
  <sheetFormatPr defaultRowHeight="14.25" x14ac:dyDescent="0.2"/>
  <sheetData>
    <row r="1" spans="1:13" ht="27.75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4" x14ac:dyDescent="0.2">
      <c r="A2" s="103" t="s">
        <v>254</v>
      </c>
      <c r="B2" s="103" t="s">
        <v>255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24" x14ac:dyDescent="0.2">
      <c r="A3" s="103" t="s">
        <v>256</v>
      </c>
      <c r="B3" s="103" t="s">
        <v>257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24" x14ac:dyDescent="0.2">
      <c r="A4" s="102"/>
      <c r="B4" s="103" t="s">
        <v>258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24" x14ac:dyDescent="0.2">
      <c r="A5" s="103" t="s">
        <v>259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24" x14ac:dyDescent="0.2">
      <c r="A6" s="103" t="s">
        <v>260</v>
      </c>
      <c r="B6" s="102"/>
      <c r="C6" s="102"/>
      <c r="D6" s="102"/>
      <c r="E6" s="102"/>
      <c r="F6" s="102"/>
      <c r="G6" s="102"/>
      <c r="H6" s="103" t="s">
        <v>261</v>
      </c>
      <c r="I6" s="102"/>
      <c r="J6" s="102"/>
      <c r="K6" s="102"/>
      <c r="L6" s="102"/>
      <c r="M6" s="102"/>
    </row>
    <row r="7" spans="1:13" ht="24" x14ac:dyDescent="0.2">
      <c r="A7" s="103" t="s">
        <v>262</v>
      </c>
      <c r="B7" s="102"/>
      <c r="C7" s="102"/>
      <c r="D7" s="102"/>
      <c r="E7" s="102"/>
      <c r="F7" s="102"/>
      <c r="G7" s="102"/>
      <c r="H7" s="103" t="s">
        <v>263</v>
      </c>
      <c r="I7" s="102"/>
      <c r="J7" s="102"/>
      <c r="K7" s="102"/>
      <c r="L7" s="102"/>
      <c r="M7" s="102"/>
    </row>
    <row r="8" spans="1:13" ht="24.75" thickBot="1" x14ac:dyDescent="0.25">
      <c r="A8" s="103" t="s">
        <v>264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ht="48.75" thickBot="1" x14ac:dyDescent="0.25">
      <c r="A9" s="104" t="s">
        <v>265</v>
      </c>
      <c r="B9" s="145" t="s">
        <v>266</v>
      </c>
      <c r="C9" s="146"/>
      <c r="D9" s="146"/>
      <c r="E9" s="146"/>
      <c r="F9" s="146"/>
      <c r="G9" s="146"/>
      <c r="H9" s="146"/>
      <c r="I9" s="146"/>
      <c r="J9" s="146"/>
      <c r="K9" s="147"/>
      <c r="L9" s="105"/>
      <c r="M9" s="106" t="s">
        <v>267</v>
      </c>
    </row>
    <row r="10" spans="1:13" ht="24.75" thickBot="1" x14ac:dyDescent="0.25">
      <c r="A10" s="148">
        <v>97</v>
      </c>
      <c r="B10" s="107">
        <v>4</v>
      </c>
      <c r="C10" s="107">
        <v>3.5</v>
      </c>
      <c r="D10" s="107">
        <v>3</v>
      </c>
      <c r="E10" s="107">
        <v>2.5</v>
      </c>
      <c r="F10" s="107">
        <v>2</v>
      </c>
      <c r="G10" s="107">
        <v>1.5</v>
      </c>
      <c r="H10" s="107">
        <v>1</v>
      </c>
      <c r="I10" s="107">
        <v>0</v>
      </c>
      <c r="J10" s="107" t="s">
        <v>31</v>
      </c>
      <c r="K10" s="107" t="s">
        <v>268</v>
      </c>
      <c r="L10" s="150">
        <v>2.5154639175257731</v>
      </c>
      <c r="M10" s="150">
        <v>10.635893108818941</v>
      </c>
    </row>
    <row r="11" spans="1:13" ht="24.75" thickBot="1" x14ac:dyDescent="0.25">
      <c r="A11" s="149"/>
      <c r="B11" s="108">
        <v>9</v>
      </c>
      <c r="C11" s="108">
        <v>9</v>
      </c>
      <c r="D11" s="108">
        <v>16</v>
      </c>
      <c r="E11" s="108">
        <v>25</v>
      </c>
      <c r="F11" s="108">
        <v>30</v>
      </c>
      <c r="G11" s="108">
        <v>2</v>
      </c>
      <c r="H11" s="108">
        <v>3</v>
      </c>
      <c r="I11" s="108">
        <v>1</v>
      </c>
      <c r="J11" s="108">
        <v>1</v>
      </c>
      <c r="K11" s="108">
        <v>1</v>
      </c>
      <c r="L11" s="151"/>
      <c r="M11" s="151"/>
    </row>
    <row r="12" spans="1:13" ht="24.75" thickBot="1" x14ac:dyDescent="0.25">
      <c r="A12" s="109" t="s">
        <v>25</v>
      </c>
      <c r="B12" s="110">
        <v>9.2783505154639183</v>
      </c>
      <c r="C12" s="110">
        <v>9.2783505154639183</v>
      </c>
      <c r="D12" s="110">
        <v>16.494845360824741</v>
      </c>
      <c r="E12" s="110">
        <v>25.773195876288661</v>
      </c>
      <c r="F12" s="110">
        <v>30.927835051546392</v>
      </c>
      <c r="G12" s="110">
        <v>2.0618556701030926</v>
      </c>
      <c r="H12" s="110">
        <v>3.0927835051546393</v>
      </c>
      <c r="I12" s="110">
        <v>1.0309278350515463</v>
      </c>
      <c r="J12" s="110">
        <v>1.0309278350515463</v>
      </c>
      <c r="K12" s="110">
        <v>1.0309278350515463</v>
      </c>
      <c r="L12" s="152"/>
      <c r="M12" s="152"/>
    </row>
    <row r="13" spans="1:13" ht="24" x14ac:dyDescent="0.2">
      <c r="A13" s="103" t="s">
        <v>269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ht="24" x14ac:dyDescent="0.2">
      <c r="A14" s="103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ht="24" x14ac:dyDescent="0.2">
      <c r="A15" s="103" t="s">
        <v>270</v>
      </c>
      <c r="B15" s="102"/>
      <c r="C15" s="102"/>
      <c r="D15" s="143" t="s">
        <v>271</v>
      </c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 ht="24" x14ac:dyDescent="0.2">
      <c r="A16" s="103" t="s">
        <v>272</v>
      </c>
      <c r="B16" s="102"/>
      <c r="C16" s="102"/>
      <c r="D16" s="143" t="s">
        <v>273</v>
      </c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ht="24" x14ac:dyDescent="0.2">
      <c r="A17" s="103"/>
      <c r="B17" s="102"/>
      <c r="C17" s="102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ht="24" x14ac:dyDescent="0.2">
      <c r="A18" s="103" t="s">
        <v>22</v>
      </c>
      <c r="B18" s="102"/>
      <c r="C18" s="102"/>
      <c r="D18" s="102"/>
      <c r="E18" s="102"/>
      <c r="F18" s="102"/>
      <c r="G18" s="102"/>
      <c r="H18" s="103" t="s">
        <v>22</v>
      </c>
      <c r="I18" s="102"/>
      <c r="J18" s="102"/>
      <c r="K18" s="102"/>
      <c r="L18" s="102"/>
      <c r="M18" s="102"/>
    </row>
    <row r="19" spans="1:13" ht="24" x14ac:dyDescent="0.2">
      <c r="A19" s="103" t="s">
        <v>274</v>
      </c>
      <c r="B19" s="102"/>
      <c r="C19" s="102"/>
      <c r="D19" s="102"/>
      <c r="E19" s="102"/>
      <c r="F19" s="143" t="s">
        <v>275</v>
      </c>
      <c r="G19" s="143"/>
      <c r="H19" s="143"/>
      <c r="I19" s="143"/>
      <c r="J19" s="143"/>
      <c r="K19" s="143"/>
      <c r="L19" s="143"/>
      <c r="M19" s="143"/>
    </row>
    <row r="20" spans="1:13" ht="24" x14ac:dyDescent="0.2">
      <c r="A20" s="143" t="s">
        <v>276</v>
      </c>
      <c r="B20" s="143"/>
      <c r="C20" s="143"/>
      <c r="D20" s="143"/>
      <c r="E20" s="102"/>
      <c r="F20" s="143" t="s">
        <v>277</v>
      </c>
      <c r="G20" s="143"/>
      <c r="H20" s="143"/>
      <c r="I20" s="143"/>
      <c r="J20" s="143"/>
      <c r="K20" s="143"/>
      <c r="L20" s="143"/>
      <c r="M20" s="143"/>
    </row>
    <row r="21" spans="1:13" ht="24" x14ac:dyDescent="0.2">
      <c r="A21" s="111"/>
      <c r="B21" s="111"/>
      <c r="C21" s="111"/>
      <c r="D21" s="111"/>
      <c r="E21" s="102"/>
      <c r="F21" s="111"/>
      <c r="G21" s="111"/>
      <c r="H21" s="111"/>
      <c r="I21" s="111"/>
      <c r="J21" s="111"/>
      <c r="K21" s="111"/>
      <c r="L21" s="111"/>
      <c r="M21" s="111"/>
    </row>
    <row r="22" spans="1:13" ht="24" x14ac:dyDescent="0.2">
      <c r="A22" s="102"/>
      <c r="B22" s="102"/>
      <c r="C22" s="103" t="s">
        <v>278</v>
      </c>
      <c r="D22" s="102"/>
      <c r="E22" s="102"/>
      <c r="F22" s="102"/>
      <c r="G22" s="102"/>
      <c r="H22" s="102"/>
      <c r="I22" s="103" t="s">
        <v>279</v>
      </c>
      <c r="J22" s="102"/>
      <c r="K22" s="102"/>
      <c r="L22" s="102"/>
      <c r="M22" s="102"/>
    </row>
    <row r="23" spans="1:13" ht="24" x14ac:dyDescent="0.2">
      <c r="A23" s="102"/>
      <c r="B23" s="102"/>
      <c r="C23" s="103"/>
      <c r="D23" s="102"/>
      <c r="E23" s="102"/>
      <c r="F23" s="102"/>
      <c r="G23" s="102"/>
      <c r="H23" s="102"/>
      <c r="I23" s="103"/>
      <c r="J23" s="102"/>
      <c r="K23" s="102"/>
      <c r="L23" s="102"/>
      <c r="M23" s="102"/>
    </row>
    <row r="24" spans="1:13" ht="24" x14ac:dyDescent="0.2">
      <c r="A24" s="112" t="s">
        <v>22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13" ht="24" x14ac:dyDescent="0.2">
      <c r="A25" s="112" t="s">
        <v>280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ht="24" x14ac:dyDescent="0.2">
      <c r="A26" s="112" t="s">
        <v>281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</sheetData>
  <mergeCells count="10">
    <mergeCell ref="D16:M16"/>
    <mergeCell ref="F19:M19"/>
    <mergeCell ref="A20:D20"/>
    <mergeCell ref="F20:M20"/>
    <mergeCell ref="A1:M1"/>
    <mergeCell ref="B9:K9"/>
    <mergeCell ref="A10:A11"/>
    <mergeCell ref="L10:L12"/>
    <mergeCell ref="M10:M12"/>
    <mergeCell ref="D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ห้อง 1</vt:lpstr>
      <vt:lpstr>ห้อง 2 </vt:lpstr>
      <vt:lpstr>ห้อง 3</vt:lpstr>
      <vt:lpstr>ห้อง 4</vt:lpstr>
      <vt:lpstr>แบบสรุปผลการเรียน</vt:lpstr>
      <vt:lpstr>'ห้อง 1'!Print_Area</vt:lpstr>
      <vt:lpstr>'ห้อง 2 '!Print_Area</vt:lpstr>
      <vt:lpstr>'ห้อง 3'!Print_Area</vt:lpstr>
      <vt:lpstr>'ห้อง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2016-03-02T10:13:27Z</cp:lastPrinted>
  <dcterms:created xsi:type="dcterms:W3CDTF">2016-03-02T06:53:31Z</dcterms:created>
  <dcterms:modified xsi:type="dcterms:W3CDTF">2016-03-03T08:20:52Z</dcterms:modified>
</cp:coreProperties>
</file>