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6275" windowHeight="7680" activeTab="4"/>
  </bookViews>
  <sheets>
    <sheet name="ห้อง 1" sheetId="1" r:id="rId1"/>
    <sheet name="ห้อง 2" sheetId="2" r:id="rId2"/>
    <sheet name="ห้อง 3" sheetId="3" r:id="rId3"/>
    <sheet name="ห้อง4 " sheetId="6" r:id="rId4"/>
    <sheet name="แบบสรุปคะแนน" sheetId="5" r:id="rId5"/>
  </sheets>
  <definedNames>
    <definedName name="_xlnm.Print_Area" localSheetId="0">'ห้อง 1'!$A$1:$L$43</definedName>
    <definedName name="_xlnm.Print_Area" localSheetId="1">'ห้อง 2'!$A$1:$L$52</definedName>
    <definedName name="_xlnm.Print_Area" localSheetId="2">'ห้อง 3'!$A$1:$L$52</definedName>
    <definedName name="_xlnm.Print_Area" localSheetId="3">'ห้อง4 '!$A$1:$L$39</definedName>
  </definedNames>
  <calcPr calcId="144525"/>
</workbook>
</file>

<file path=xl/calcChain.xml><?xml version="1.0" encoding="utf-8"?>
<calcChain xmlns="http://schemas.openxmlformats.org/spreadsheetml/2006/main">
  <c r="F52" i="2" l="1"/>
  <c r="F51" i="2"/>
  <c r="F50" i="2"/>
  <c r="F49" i="2"/>
  <c r="F48" i="2"/>
  <c r="F47" i="2"/>
  <c r="F46" i="2"/>
  <c r="F45" i="2"/>
  <c r="F44" i="2"/>
  <c r="F53" i="2"/>
  <c r="E53" i="2"/>
  <c r="F52" i="3"/>
  <c r="F51" i="3"/>
  <c r="F50" i="3"/>
  <c r="F49" i="3"/>
  <c r="F48" i="3"/>
  <c r="F47" i="3"/>
  <c r="F46" i="3"/>
  <c r="F45" i="3"/>
  <c r="F44" i="3"/>
  <c r="F53" i="3"/>
  <c r="E53" i="3"/>
  <c r="F38" i="6"/>
  <c r="F37" i="6"/>
  <c r="F36" i="6"/>
  <c r="F35" i="6"/>
  <c r="F34" i="6"/>
  <c r="F33" i="6"/>
  <c r="F32" i="6"/>
  <c r="F31" i="6"/>
  <c r="F30" i="6"/>
  <c r="F39" i="6" s="1"/>
  <c r="E39" i="6"/>
  <c r="E38" i="6" l="1"/>
  <c r="E37" i="6"/>
  <c r="E36" i="6"/>
  <c r="E35" i="6"/>
  <c r="E34" i="6"/>
  <c r="E33" i="6"/>
  <c r="E32" i="6"/>
  <c r="E31" i="6"/>
  <c r="E30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8" i="6"/>
  <c r="K8" i="3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8" i="6"/>
  <c r="E52" i="3"/>
  <c r="E51" i="3"/>
  <c r="E50" i="3"/>
  <c r="E49" i="3"/>
  <c r="E48" i="3"/>
  <c r="E47" i="3"/>
  <c r="E46" i="3"/>
  <c r="E45" i="3"/>
  <c r="E44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8" i="2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8" i="3"/>
  <c r="E52" i="2" l="1"/>
  <c r="E51" i="2"/>
  <c r="E50" i="2"/>
  <c r="E49" i="2"/>
  <c r="E48" i="2"/>
  <c r="E47" i="2"/>
  <c r="E46" i="2"/>
  <c r="E45" i="2"/>
  <c r="E44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8" i="2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8" i="1"/>
  <c r="K8" i="1" s="1"/>
  <c r="E40" i="1" l="1"/>
  <c r="E36" i="1"/>
  <c r="E35" i="1"/>
  <c r="E34" i="1"/>
  <c r="E39" i="1"/>
  <c r="E37" i="1"/>
  <c r="E33" i="1"/>
  <c r="E38" i="1"/>
  <c r="E41" i="1"/>
  <c r="E42" i="1" l="1"/>
  <c r="F38" i="1" s="1"/>
  <c r="F41" i="1"/>
  <c r="F33" i="1" l="1"/>
  <c r="F37" i="1"/>
  <c r="F34" i="1"/>
  <c r="F36" i="1"/>
  <c r="F40" i="1"/>
  <c r="F39" i="1"/>
  <c r="F35" i="1"/>
  <c r="F42" i="1" l="1"/>
</calcChain>
</file>

<file path=xl/sharedStrings.xml><?xml version="1.0" encoding="utf-8"?>
<sst xmlns="http://schemas.openxmlformats.org/spreadsheetml/2006/main" count="487" uniqueCount="246">
  <si>
    <t>แบบสรุปผลการเรียน</t>
  </si>
  <si>
    <r>
      <t xml:space="preserve">ครูผู้สอน  </t>
    </r>
    <r>
      <rPr>
        <b/>
        <sz val="16"/>
        <color rgb="FFFF0000"/>
        <rFont val="TH SarabunPSK"/>
        <family val="2"/>
      </rPr>
      <t>นางสาคร  มูลอามาตย์</t>
    </r>
  </si>
  <si>
    <t>เลขที่</t>
  </si>
  <si>
    <t>ชื่อ - สกุล</t>
  </si>
  <si>
    <t>คะแนน</t>
  </si>
  <si>
    <t>ผลการเรียน</t>
  </si>
  <si>
    <t>เลข</t>
  </si>
  <si>
    <t>ก่อน</t>
  </si>
  <si>
    <t>กลางภาค</t>
  </si>
  <si>
    <t>หลัง</t>
  </si>
  <si>
    <t>ปลายภาค</t>
  </si>
  <si>
    <t>รวม</t>
  </si>
  <si>
    <t>ประจำตัว</t>
  </si>
  <si>
    <t>นาย</t>
  </si>
  <si>
    <t>ศรีบุรินทร์</t>
  </si>
  <si>
    <t>สารมะโน</t>
  </si>
  <si>
    <t>ทองปั้น</t>
  </si>
  <si>
    <t>สุธงษา</t>
  </si>
  <si>
    <t>น.ส.</t>
  </si>
  <si>
    <t>สรุปผลการเรียน</t>
  </si>
  <si>
    <t>ลงชื่อ</t>
  </si>
  <si>
    <t>ครูผู้สอน</t>
  </si>
  <si>
    <t>จำนวน</t>
  </si>
  <si>
    <t>ร้อยละ</t>
  </si>
  <si>
    <t>(นางสาคร  มูลอามาตย์)</t>
  </si>
  <si>
    <t>ตำแหน่ง.....................</t>
  </si>
  <si>
    <t>(นางสาวนัฐพร  แสนประสิทธิ์)</t>
  </si>
  <si>
    <t xml:space="preserve">            หัวหน้ากลุ่มสาระการเรียนรู้วิทยาศาสตร์</t>
  </si>
  <si>
    <t>(นางประเทือง มิคะมา)</t>
  </si>
  <si>
    <t>ร</t>
  </si>
  <si>
    <t>หัวหน้ากลุ่มงานวิชาการ</t>
  </si>
  <si>
    <t>พิชัยยุทธ</t>
  </si>
  <si>
    <t>สุวรรณชาติ</t>
  </si>
  <si>
    <t>โสพน</t>
  </si>
  <si>
    <t>พรหมมาวัน</t>
  </si>
  <si>
    <t>ณัฐพงษ์</t>
  </si>
  <si>
    <t>ธีระวัฒน์</t>
  </si>
  <si>
    <t>อภิสิทธิ์</t>
  </si>
  <si>
    <t>จุตตะโน</t>
  </si>
  <si>
    <t>ธรรมธัช</t>
  </si>
  <si>
    <t>สิทธิพล</t>
  </si>
  <si>
    <t>ปัญญาประสิทธิ์</t>
  </si>
  <si>
    <t>วัชระพล</t>
  </si>
  <si>
    <t>มาบเมือง</t>
  </si>
  <si>
    <t xml:space="preserve">อรญา </t>
  </si>
  <si>
    <t>พรมวัน</t>
  </si>
  <si>
    <t>ดุสิตา</t>
  </si>
  <si>
    <t>มูลทองศรี</t>
  </si>
  <si>
    <t>ทิฆัมพร</t>
  </si>
  <si>
    <t>ประหยัดทรัพย์</t>
  </si>
  <si>
    <t>ธนิสสรา</t>
  </si>
  <si>
    <t>ปฐมาภรณ์</t>
  </si>
  <si>
    <t>พัชรา</t>
  </si>
  <si>
    <t>โสมาศรี</t>
  </si>
  <si>
    <t>รัชนีกร</t>
  </si>
  <si>
    <t>เบ้าโพธิ์</t>
  </si>
  <si>
    <t>เบญจมาศ</t>
  </si>
  <si>
    <t>วันทองสังข์</t>
  </si>
  <si>
    <t>พิมประภัทร</t>
  </si>
  <si>
    <t>วิจิตรปัญญา</t>
  </si>
  <si>
    <t>ณัฐพร</t>
  </si>
  <si>
    <t>นิตตยา</t>
  </si>
  <si>
    <t>ศรีวรรณะ</t>
  </si>
  <si>
    <t>นิตยา</t>
  </si>
  <si>
    <t>วรรณิภา</t>
  </si>
  <si>
    <t>อักสอนเสีย</t>
  </si>
  <si>
    <t>ปฏิมาพร</t>
  </si>
  <si>
    <t>เณรจิบ</t>
  </si>
  <si>
    <t>ศิริมงคล</t>
  </si>
  <si>
    <t>ประสมทรัพย์</t>
  </si>
  <si>
    <t>อรรถพล</t>
  </si>
  <si>
    <t>จีเวิน</t>
  </si>
  <si>
    <t>ธีรวุธ</t>
  </si>
  <si>
    <t>ม่วงนนทะศรี</t>
  </si>
  <si>
    <t>ปฏิภาณ</t>
  </si>
  <si>
    <t>พิทยุตม์</t>
  </si>
  <si>
    <t>เจษฎาภรณ์</t>
  </si>
  <si>
    <t>สิงห์สถิตย์</t>
  </si>
  <si>
    <t>ธนดล</t>
  </si>
  <si>
    <t>ลุนะหา</t>
  </si>
  <si>
    <t>จิรายุทธ</t>
  </si>
  <si>
    <t>พงศกร</t>
  </si>
  <si>
    <t>จันทรี</t>
  </si>
  <si>
    <t>วงศธร</t>
  </si>
  <si>
    <t>ยาวิเลิศ</t>
  </si>
  <si>
    <t>อธิคม</t>
  </si>
  <si>
    <t>ดีสุทธิ</t>
  </si>
  <si>
    <t>ทีปกร</t>
  </si>
  <si>
    <t>พวงศรี</t>
  </si>
  <si>
    <t>อนุรักษ์</t>
  </si>
  <si>
    <t>เชื้อบุญมี</t>
  </si>
  <si>
    <t>จักรวาล</t>
  </si>
  <si>
    <t>วังคีรี</t>
  </si>
  <si>
    <t>เก็จแก้ว</t>
  </si>
  <si>
    <t>สมสนุก</t>
  </si>
  <si>
    <t>กรรณิกา</t>
  </si>
  <si>
    <t>บุญศรีภูมิ</t>
  </si>
  <si>
    <t>กษมา</t>
  </si>
  <si>
    <t>กาศกระโทก</t>
  </si>
  <si>
    <t>กันตาภา</t>
  </si>
  <si>
    <t>ศรีขมษร</t>
  </si>
  <si>
    <t>จุฑารัตน์</t>
  </si>
  <si>
    <t>นนทะการ</t>
  </si>
  <si>
    <t>ใจทิพย์</t>
  </si>
  <si>
    <t>พุทธกลาง</t>
  </si>
  <si>
    <t>ชลดา</t>
  </si>
  <si>
    <t>ทองแบบ</t>
  </si>
  <si>
    <t>ชุติพร</t>
  </si>
  <si>
    <t>สุดจ่าชารี</t>
  </si>
  <si>
    <t>ศิริญาพร</t>
  </si>
  <si>
    <t>สุขคงเจริญ</t>
  </si>
  <si>
    <t>กนกพร</t>
  </si>
  <si>
    <t>ศรีชมษร</t>
  </si>
  <si>
    <t>ณัฐฐาพร</t>
  </si>
  <si>
    <t>ดวงหทัย</t>
  </si>
  <si>
    <t>นูทัด</t>
  </si>
  <si>
    <t>ดารินทร์</t>
  </si>
  <si>
    <t>ลัดน้ำหิน</t>
  </si>
  <si>
    <t>ศศิธร</t>
  </si>
  <si>
    <t>นวลเลิศ</t>
  </si>
  <si>
    <t>ศิริพร</t>
  </si>
  <si>
    <t>เสนานุช</t>
  </si>
  <si>
    <t>สุทธิดา</t>
  </si>
  <si>
    <t>หงษ์หาญศึก</t>
  </si>
  <si>
    <t>ศศิวิมล</t>
  </si>
  <si>
    <t>จำปานิล</t>
  </si>
  <si>
    <t>สุดารัตน์</t>
  </si>
  <si>
    <t>อรินดา</t>
  </si>
  <si>
    <t>จีดอกซ้อน</t>
  </si>
  <si>
    <t>ณัฐชา</t>
  </si>
  <si>
    <t>อรรคสูรย์</t>
  </si>
  <si>
    <t>เทวฤทธิ์</t>
  </si>
  <si>
    <t>แถวอุทุม</t>
  </si>
  <si>
    <t>นันทวัฒน์</t>
  </si>
  <si>
    <t>โกษาจันทร์</t>
  </si>
  <si>
    <t>จิราพร</t>
  </si>
  <si>
    <t>ศรีกุลวงศ์</t>
  </si>
  <si>
    <t>เดือนเพ็ญ</t>
  </si>
  <si>
    <t>พรธิดา</t>
  </si>
  <si>
    <t>สูงเพีย</t>
  </si>
  <si>
    <t>สุภิสรา</t>
  </si>
  <si>
    <t>โทรัตน์</t>
  </si>
  <si>
    <t>โสระญา</t>
  </si>
  <si>
    <t>กนกวรรณ</t>
  </si>
  <si>
    <t>วงษ์จิตตะ</t>
  </si>
  <si>
    <t>กมลรัตน์</t>
  </si>
  <si>
    <t>กรรนิกา</t>
  </si>
  <si>
    <t>วันทองสุข</t>
  </si>
  <si>
    <t>กัณฐิกา</t>
  </si>
  <si>
    <t>บูระพิน</t>
  </si>
  <si>
    <t>ขนิษฐา</t>
  </si>
  <si>
    <t>ตันหยง</t>
  </si>
  <si>
    <t>นัทธมน</t>
  </si>
  <si>
    <t>พรลดา</t>
  </si>
  <si>
    <t>อินทะบุญศรี</t>
  </si>
  <si>
    <t>ยุวเรศ</t>
  </si>
  <si>
    <t>เทศสุวรรณ</t>
  </si>
  <si>
    <t>ศศินันท์</t>
  </si>
  <si>
    <t>อุ่นแก้ว</t>
  </si>
  <si>
    <t>นลาวัลย์</t>
  </si>
  <si>
    <t>บุตรพรม</t>
  </si>
  <si>
    <t>กาสาวัตร</t>
  </si>
  <si>
    <t>มณีรัตน์</t>
  </si>
  <si>
    <t>โยธา</t>
  </si>
  <si>
    <t>สาวิตรี</t>
  </si>
  <si>
    <t>ฟีสันเทียะ</t>
  </si>
  <si>
    <t>สุทธิตา</t>
  </si>
  <si>
    <t>สุภาภรณ์</t>
  </si>
  <si>
    <t>ร่องจิก</t>
  </si>
  <si>
    <t>อภิญญา</t>
  </si>
  <si>
    <t>ปภากร</t>
  </si>
  <si>
    <t>โสประดิษฐ์</t>
  </si>
  <si>
    <t>ณัฐธิดา</t>
  </si>
  <si>
    <t>ก้อมมณี</t>
  </si>
  <si>
    <t>สุธินัน</t>
  </si>
  <si>
    <t>วิดารัตน์</t>
  </si>
  <si>
    <t>บุตรพรหม</t>
  </si>
  <si>
    <t>อมิตตา</t>
  </si>
  <si>
    <t>บัวเหลา</t>
  </si>
  <si>
    <t>เนธิบุตร</t>
  </si>
  <si>
    <t>รุ่งนภา</t>
  </si>
  <si>
    <t>กาวล</t>
  </si>
  <si>
    <t>ช่อทิพย์</t>
  </si>
  <si>
    <t>พรหมรักษา</t>
  </si>
  <si>
    <t>นรวร</t>
  </si>
  <si>
    <t>ภัทรดนัย</t>
  </si>
  <si>
    <t>บุญเกิด</t>
  </si>
  <si>
    <t>น.ส</t>
  </si>
  <si>
    <t>จันทร์ณี</t>
  </si>
  <si>
    <t>ธนัญญา</t>
  </si>
  <si>
    <t>ชนิสรา</t>
  </si>
  <si>
    <t>บูรณะศักดิ์</t>
  </si>
  <si>
    <t>นุจรี</t>
  </si>
  <si>
    <t>หล้าปวงคำ</t>
  </si>
  <si>
    <t>ปภัสสร</t>
  </si>
  <si>
    <t>รวิพร</t>
  </si>
  <si>
    <t>โถบำรุง</t>
  </si>
  <si>
    <t>วริศรา</t>
  </si>
  <si>
    <t>วลัยลักษณ์</t>
  </si>
  <si>
    <t>วัฒนาภา</t>
  </si>
  <si>
    <t>สุพัตรา</t>
  </si>
  <si>
    <t>การด</t>
  </si>
  <si>
    <t>อมรรัตน์</t>
  </si>
  <si>
    <t>เขื่อนเชียงสา</t>
  </si>
  <si>
    <t>มูลหล้า</t>
  </si>
  <si>
    <t>สุภาลักษณ์</t>
  </si>
  <si>
    <t>สุภาวดี</t>
  </si>
  <si>
    <t>สุคงเจริญ</t>
  </si>
  <si>
    <t>ลลิดา</t>
  </si>
  <si>
    <t>แซ่โค้ว</t>
  </si>
  <si>
    <t>พิมพิกา</t>
  </si>
  <si>
    <t>ยศปัญญา</t>
  </si>
  <si>
    <t>ศุภาวรรณ</t>
  </si>
  <si>
    <t>เรื่อง</t>
  </si>
  <si>
    <t>รายงานสรุปผลการเรียน</t>
  </si>
  <si>
    <t>เรียน</t>
  </si>
  <si>
    <t>ผู้อำนวยการโรงเรียนภูเรือวิทยา</t>
  </si>
  <si>
    <r>
      <t xml:space="preserve">ด้วยข้าพเจ้า </t>
    </r>
    <r>
      <rPr>
        <b/>
        <sz val="16"/>
        <color rgb="FFFF0000"/>
        <rFont val="TH SarabunPSK"/>
        <family val="2"/>
      </rPr>
      <t xml:space="preserve"> นางสาคร  มูลอามาตย์</t>
    </r>
    <r>
      <rPr>
        <b/>
        <sz val="16"/>
        <rFont val="TH SarabunPSK"/>
        <family val="2"/>
      </rPr>
      <t xml:space="preserve">  ผู้สอนรายวิชา </t>
    </r>
    <r>
      <rPr>
        <b/>
        <sz val="16"/>
        <color rgb="FFFF0000"/>
        <rFont val="TH SarabunPSK"/>
        <family val="2"/>
      </rPr>
      <t>วิทยาศาสตร์</t>
    </r>
    <r>
      <rPr>
        <b/>
        <sz val="16"/>
        <rFont val="TH SarabunPSK"/>
        <family val="2"/>
      </rPr>
      <t xml:space="preserve">  รหัส </t>
    </r>
    <r>
      <rPr>
        <b/>
        <sz val="16"/>
        <color rgb="FFFF0000"/>
        <rFont val="TH SarabunPSK"/>
        <family val="2"/>
      </rPr>
      <t>ว21102</t>
    </r>
  </si>
  <si>
    <r>
      <t xml:space="preserve">ชั้นมัธยมศึกษาปีที่ </t>
    </r>
    <r>
      <rPr>
        <b/>
        <sz val="16"/>
        <color rgb="FFFF0000"/>
        <rFont val="TH SarabunPSK"/>
        <family val="2"/>
      </rPr>
      <t xml:space="preserve">1 </t>
    </r>
    <r>
      <rPr>
        <b/>
        <sz val="16"/>
        <rFont val="TH SarabunPSK"/>
        <family val="2"/>
      </rPr>
      <t xml:space="preserve">  ห้อง </t>
    </r>
    <r>
      <rPr>
        <b/>
        <sz val="16"/>
        <color rgb="FFFF0000"/>
        <rFont val="TH SarabunPSK"/>
        <family val="2"/>
      </rPr>
      <t xml:space="preserve">1/1-1/6 </t>
    </r>
    <r>
      <rPr>
        <b/>
        <sz val="16"/>
        <rFont val="TH SarabunPSK"/>
        <family val="2"/>
      </rPr>
      <t xml:space="preserve"> ภาคเรียน  </t>
    </r>
    <r>
      <rPr>
        <b/>
        <sz val="16"/>
        <color rgb="FFFF0000"/>
        <rFont val="TH SarabunPSK"/>
        <family val="2"/>
      </rPr>
      <t>2</t>
    </r>
    <r>
      <rPr>
        <b/>
        <sz val="16"/>
        <rFont val="TH SarabunPSK"/>
        <family val="2"/>
      </rPr>
      <t xml:space="preserve">    ปีการศึกษา </t>
    </r>
    <r>
      <rPr>
        <b/>
        <sz val="16"/>
        <color rgb="FFFF0000"/>
        <rFont val="TH SarabunPSK"/>
        <family val="2"/>
      </rPr>
      <t>2558</t>
    </r>
    <r>
      <rPr>
        <b/>
        <sz val="16"/>
        <rFont val="TH SarabunPSK"/>
        <family val="2"/>
      </rPr>
      <t xml:space="preserve">  ได้สรุปผลการเรียน ดังนี้</t>
    </r>
  </si>
  <si>
    <t>จำนวนนักเรียนทั้งหมด.....................คน</t>
  </si>
  <si>
    <t>จำนวนนักเรียนที่เข้าสอบ.................คน</t>
  </si>
  <si>
    <t>จำนวนนักเรียนที่ไม่มีสิทธิ์สอบ...........คน</t>
  </si>
  <si>
    <t>จำนวนนักเรียนที่ขาดสอบ.................คน</t>
  </si>
  <si>
    <t>รวมจำนวนนักเรียนที่ไม่เข้าสอบ.........คน</t>
  </si>
  <si>
    <t>จำนวนนักเรียน</t>
  </si>
  <si>
    <t>จำนวนนักเรียนที่ได้รับผลการเรียน</t>
  </si>
  <si>
    <t>S.D.</t>
  </si>
  <si>
    <t>มส.</t>
  </si>
  <si>
    <t>จึงเรียนมาเพื่อโปรดทราบ</t>
  </si>
  <si>
    <t>ลงชื่อ.......................................ครูผู้สอน</t>
  </si>
  <si>
    <t xml:space="preserve">         ลงชื่อ..................................หัวหน้ากลุ่มสาระฯ</t>
  </si>
  <si>
    <r>
      <t xml:space="preserve">  (</t>
    </r>
    <r>
      <rPr>
        <b/>
        <sz val="16"/>
        <color rgb="FFFF0000"/>
        <rFont val="TH SarabunPSK"/>
        <family val="2"/>
      </rPr>
      <t>นางสาคร  มูลอามาตย์</t>
    </r>
    <r>
      <rPr>
        <b/>
        <sz val="16"/>
        <rFont val="TH SarabunPSK"/>
        <family val="2"/>
      </rPr>
      <t>)</t>
    </r>
  </si>
  <si>
    <r>
      <t xml:space="preserve">  (</t>
    </r>
    <r>
      <rPr>
        <b/>
        <sz val="16"/>
        <color rgb="FFFF0000"/>
        <rFont val="TH SarabunPSK"/>
        <family val="2"/>
      </rPr>
      <t>นางสาวนัฐพร  แสนประสิทธิ์</t>
    </r>
    <r>
      <rPr>
        <b/>
        <sz val="16"/>
        <rFont val="TH SarabunPSK"/>
        <family val="2"/>
      </rPr>
      <t>)</t>
    </r>
  </si>
  <si>
    <t xml:space="preserve">      (นางสาคร  มูลอามาตย์)</t>
  </si>
  <si>
    <t xml:space="preserve">  (นางประเทือง มิคะมา)</t>
  </si>
  <si>
    <t>หัวหน้างานวัดผล</t>
  </si>
  <si>
    <t xml:space="preserve">  หัวหน้างาน กลุ่มบริหารงานวิชาการ</t>
  </si>
  <si>
    <t>อนุมัติ</t>
  </si>
  <si>
    <t>ไม่อนุมัติ</t>
  </si>
  <si>
    <t xml:space="preserve">             (นายรังสรรค์  ศึกรักษา)</t>
  </si>
  <si>
    <t xml:space="preserve">         ผู้อำนวยการโรงเรียนภูเรือวิทยา</t>
  </si>
  <si>
    <r>
      <t xml:space="preserve">วิชา </t>
    </r>
    <r>
      <rPr>
        <b/>
        <sz val="16"/>
        <color rgb="FFFF0000"/>
        <rFont val="TH SarabunPSK"/>
        <family val="2"/>
      </rPr>
      <t>วิทยาศาสตร์ (ว 21102)</t>
    </r>
    <r>
      <rPr>
        <b/>
        <sz val="16"/>
        <color theme="1"/>
        <rFont val="TH SarabunPSK"/>
        <family val="2"/>
      </rPr>
      <t xml:space="preserve"> ชั้นมัธยมศึกษาปีที่ 5/1</t>
    </r>
  </si>
  <si>
    <r>
      <t xml:space="preserve">วิชา </t>
    </r>
    <r>
      <rPr>
        <b/>
        <sz val="16"/>
        <color rgb="FFFF0000"/>
        <rFont val="TH SarabunPSK"/>
        <family val="2"/>
      </rPr>
      <t>วิทยาศาสตร์ (ว 21102)</t>
    </r>
    <r>
      <rPr>
        <b/>
        <sz val="16"/>
        <color theme="1"/>
        <rFont val="TH SarabunPSK"/>
        <family val="2"/>
      </rPr>
      <t xml:space="preserve"> ชั้นมัธยมศึกษาปีที่ 5/2</t>
    </r>
  </si>
  <si>
    <r>
      <t xml:space="preserve">วิชา </t>
    </r>
    <r>
      <rPr>
        <b/>
        <sz val="16"/>
        <color rgb="FFFF0000"/>
        <rFont val="TH SarabunPSK"/>
        <family val="2"/>
      </rPr>
      <t>วิทยาศาสตร์ (ว 21102)</t>
    </r>
    <r>
      <rPr>
        <b/>
        <sz val="16"/>
        <color theme="1"/>
        <rFont val="TH SarabunPSK"/>
        <family val="2"/>
      </rPr>
      <t xml:space="preserve"> ชั้นมัธยมศึกษาปีที่ 5/3</t>
    </r>
  </si>
  <si>
    <r>
      <t xml:space="preserve">วิชา </t>
    </r>
    <r>
      <rPr>
        <b/>
        <sz val="16"/>
        <color rgb="FFFF0000"/>
        <rFont val="TH SarabunPSK"/>
        <family val="2"/>
      </rPr>
      <t>วิทยาศาสตร์ (ว 21102)</t>
    </r>
    <r>
      <rPr>
        <b/>
        <sz val="16"/>
        <color theme="1"/>
        <rFont val="TH SarabunPSK"/>
        <family val="2"/>
      </rPr>
      <t xml:space="preserve"> ชั้นมัธยมศึกษาปีที่ 5/4</t>
    </r>
  </si>
  <si>
    <t>สาเหตุการติด 0,ร,มส.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</si>
</sst>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000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Tahoma"/>
      <family val="2"/>
      <scheme val="minor"/>
    </font>
    <font>
      <sz val="14"/>
      <name val="BrowalliaUPC"/>
      <charset val="22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4"/>
      <name val="BrowalliaUPC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b/>
      <sz val="18"/>
      <name val="TH SarabunPSK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</cellStyleXfs>
  <cellXfs count="169">
    <xf numFmtId="0" fontId="0" fillId="0" borderId="0" xfId="0"/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7" fillId="0" borderId="15" xfId="2" applyFont="1" applyFill="1" applyBorder="1" applyAlignment="1" applyProtection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7" fillId="0" borderId="15" xfId="2" applyFont="1" applyFill="1" applyBorder="1" applyAlignment="1" applyProtection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7" fillId="0" borderId="15" xfId="2" applyFont="1" applyFill="1" applyBorder="1" applyAlignment="1" applyProtection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7" fillId="0" borderId="15" xfId="2" applyFont="1" applyFill="1" applyBorder="1" applyAlignment="1" applyProtection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187" fontId="9" fillId="0" borderId="6" xfId="2" applyNumberFormat="1" applyFont="1" applyBorder="1" applyAlignment="1">
      <alignment horizontal="center" vertical="center"/>
    </xf>
    <xf numFmtId="1" fontId="9" fillId="0" borderId="15" xfId="2" applyNumberFormat="1" applyFont="1" applyBorder="1" applyAlignment="1">
      <alignment horizontal="center" vertical="center"/>
    </xf>
    <xf numFmtId="0" fontId="9" fillId="0" borderId="6" xfId="2" applyFont="1" applyBorder="1" applyAlignment="1">
      <alignment horizontal="left" vertical="center"/>
    </xf>
    <xf numFmtId="0" fontId="13" fillId="0" borderId="7" xfId="2" applyFont="1" applyBorder="1" applyAlignment="1">
      <alignment vertical="center" wrapText="1"/>
    </xf>
    <xf numFmtId="0" fontId="13" fillId="0" borderId="8" xfId="2" applyFont="1" applyBorder="1" applyAlignment="1">
      <alignment vertical="center" wrapText="1"/>
    </xf>
    <xf numFmtId="0" fontId="9" fillId="0" borderId="6" xfId="2" applyFont="1" applyBorder="1" applyAlignment="1">
      <alignment vertical="center"/>
    </xf>
    <xf numFmtId="0" fontId="9" fillId="0" borderId="13" xfId="2" applyNumberFormat="1" applyFont="1" applyBorder="1" applyAlignment="1">
      <alignment vertical="center"/>
    </xf>
    <xf numFmtId="0" fontId="9" fillId="0" borderId="1" xfId="2" applyNumberFormat="1" applyFont="1" applyBorder="1" applyAlignment="1">
      <alignment vertical="center"/>
    </xf>
    <xf numFmtId="0" fontId="9" fillId="0" borderId="14" xfId="2" applyNumberFormat="1" applyFont="1" applyBorder="1" applyAlignment="1">
      <alignment vertical="center"/>
    </xf>
    <xf numFmtId="0" fontId="9" fillId="0" borderId="7" xfId="2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13" fillId="0" borderId="4" xfId="2" applyFont="1" applyBorder="1" applyAlignment="1">
      <alignment vertical="center" wrapText="1"/>
    </xf>
    <xf numFmtId="0" fontId="13" fillId="0" borderId="5" xfId="2" applyFont="1" applyBorder="1" applyAlignment="1">
      <alignment vertical="center" wrapText="1"/>
    </xf>
    <xf numFmtId="0" fontId="9" fillId="0" borderId="7" xfId="2" applyFont="1" applyBorder="1" applyAlignment="1">
      <alignment vertical="center" wrapText="1"/>
    </xf>
    <xf numFmtId="0" fontId="9" fillId="0" borderId="8" xfId="2" applyFont="1" applyBorder="1" applyAlignment="1">
      <alignment vertical="center" wrapText="1"/>
    </xf>
    <xf numFmtId="0" fontId="9" fillId="0" borderId="13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9" fillId="0" borderId="14" xfId="2" applyFont="1" applyBorder="1" applyAlignment="1">
      <alignment vertical="center"/>
    </xf>
    <xf numFmtId="187" fontId="10" fillId="0" borderId="6" xfId="2" applyNumberFormat="1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0" fillId="0" borderId="6" xfId="2" applyFont="1" applyBorder="1" applyAlignment="1">
      <alignment vertical="center"/>
    </xf>
    <xf numFmtId="0" fontId="10" fillId="0" borderId="7" xfId="2" applyFont="1" applyBorder="1" applyAlignment="1">
      <alignment vertical="center" wrapText="1"/>
    </xf>
    <xf numFmtId="0" fontId="10" fillId="0" borderId="8" xfId="2" applyFont="1" applyBorder="1" applyAlignment="1">
      <alignment vertical="center" wrapText="1"/>
    </xf>
    <xf numFmtId="0" fontId="14" fillId="0" borderId="6" xfId="2" applyFont="1" applyBorder="1" applyAlignment="1">
      <alignment horizontal="left" vertical="center"/>
    </xf>
    <xf numFmtId="0" fontId="14" fillId="0" borderId="7" xfId="2" applyFont="1" applyBorder="1" applyAlignment="1">
      <alignment vertical="center" wrapText="1"/>
    </xf>
    <xf numFmtId="0" fontId="14" fillId="0" borderId="8" xfId="2" applyFont="1" applyBorder="1" applyAlignment="1">
      <alignment vertical="center" wrapText="1"/>
    </xf>
    <xf numFmtId="0" fontId="9" fillId="0" borderId="1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187" fontId="9" fillId="0" borderId="6" xfId="2" applyNumberFormat="1" applyFont="1" applyFill="1" applyBorder="1" applyAlignment="1">
      <alignment horizontal="center" vertical="center"/>
    </xf>
    <xf numFmtId="187" fontId="9" fillId="0" borderId="15" xfId="2" applyNumberFormat="1" applyFont="1" applyFill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0" fontId="13" fillId="0" borderId="7" xfId="2" applyFont="1" applyBorder="1" applyAlignment="1">
      <alignment vertical="center" wrapText="1"/>
    </xf>
    <xf numFmtId="0" fontId="13" fillId="0" borderId="8" xfId="2" applyFont="1" applyBorder="1" applyAlignment="1">
      <alignment vertical="center" wrapText="1"/>
    </xf>
    <xf numFmtId="0" fontId="11" fillId="0" borderId="6" xfId="2" applyFont="1" applyBorder="1" applyAlignment="1">
      <alignment horizontal="left" vertical="center"/>
    </xf>
    <xf numFmtId="0" fontId="11" fillId="0" borderId="7" xfId="2" applyFont="1" applyBorder="1" applyAlignment="1">
      <alignment horizontal="left" vertical="center"/>
    </xf>
    <xf numFmtId="0" fontId="11" fillId="0" borderId="8" xfId="2" applyFont="1" applyBorder="1" applyAlignment="1">
      <alignment horizontal="left" vertical="center"/>
    </xf>
    <xf numFmtId="0" fontId="9" fillId="0" borderId="13" xfId="2" applyFont="1" applyBorder="1" applyAlignment="1">
      <alignment vertical="center"/>
    </xf>
    <xf numFmtId="0" fontId="13" fillId="0" borderId="1" xfId="2" applyFont="1" applyBorder="1" applyAlignment="1">
      <alignment vertical="center" wrapText="1"/>
    </xf>
    <xf numFmtId="0" fontId="13" fillId="0" borderId="14" xfId="2" applyFont="1" applyBorder="1" applyAlignment="1">
      <alignment vertical="center" wrapText="1"/>
    </xf>
    <xf numFmtId="0" fontId="9" fillId="0" borderId="10" xfId="2" applyFont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3" fillId="0" borderId="11" xfId="2" applyFont="1" applyBorder="1" applyAlignment="1">
      <alignment vertical="center" wrapText="1"/>
    </xf>
    <xf numFmtId="0" fontId="9" fillId="0" borderId="7" xfId="2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9" fillId="0" borderId="1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187" fontId="9" fillId="0" borderId="6" xfId="2" applyNumberFormat="1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0" fontId="13" fillId="0" borderId="7" xfId="2" applyFont="1" applyBorder="1" applyAlignment="1">
      <alignment vertical="center" wrapText="1"/>
    </xf>
    <xf numFmtId="0" fontId="13" fillId="0" borderId="8" xfId="2" applyFont="1" applyBorder="1" applyAlignment="1">
      <alignment vertical="center" wrapText="1"/>
    </xf>
    <xf numFmtId="0" fontId="9" fillId="0" borderId="15" xfId="2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0" fontId="9" fillId="0" borderId="7" xfId="2" applyFont="1" applyBorder="1" applyAlignment="1">
      <alignment vertical="center"/>
    </xf>
    <xf numFmtId="0" fontId="9" fillId="0" borderId="8" xfId="2" applyFont="1" applyBorder="1" applyAlignment="1">
      <alignment vertical="center"/>
    </xf>
    <xf numFmtId="187" fontId="9" fillId="0" borderId="15" xfId="2" applyNumberFormat="1" applyFont="1" applyFill="1" applyBorder="1" applyAlignment="1">
      <alignment horizontal="center" vertical="center"/>
    </xf>
    <xf numFmtId="0" fontId="13" fillId="0" borderId="6" xfId="3" applyFont="1" applyBorder="1" applyAlignment="1">
      <alignment horizontal="left" vertical="center"/>
    </xf>
    <xf numFmtId="0" fontId="13" fillId="0" borderId="7" xfId="3" applyFont="1" applyBorder="1" applyAlignment="1">
      <alignment horizontal="left" vertical="center"/>
    </xf>
    <xf numFmtId="0" fontId="13" fillId="0" borderId="8" xfId="3" applyFont="1" applyBorder="1" applyAlignment="1">
      <alignment horizontal="left" vertical="center"/>
    </xf>
    <xf numFmtId="0" fontId="13" fillId="0" borderId="13" xfId="3" applyFont="1" applyBorder="1" applyAlignment="1">
      <alignment horizontal="left" vertical="center"/>
    </xf>
    <xf numFmtId="0" fontId="13" fillId="0" borderId="1" xfId="3" applyFont="1" applyBorder="1" applyAlignment="1">
      <alignment horizontal="left" vertical="center"/>
    </xf>
    <xf numFmtId="0" fontId="13" fillId="0" borderId="14" xfId="3" applyFont="1" applyBorder="1" applyAlignment="1">
      <alignment horizontal="left" vertical="center"/>
    </xf>
    <xf numFmtId="0" fontId="13" fillId="0" borderId="7" xfId="2" applyFont="1" applyBorder="1" applyAlignment="1">
      <alignment vertical="center" wrapText="1"/>
    </xf>
    <xf numFmtId="0" fontId="13" fillId="0" borderId="8" xfId="2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8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</cellXfs>
  <cellStyles count="10">
    <cellStyle name="Normal" xfId="0" builtinId="0"/>
    <cellStyle name="Normal 2" xfId="2"/>
    <cellStyle name="Normal 2 2" xfId="3"/>
    <cellStyle name="Normal 2 3" xfId="9"/>
    <cellStyle name="Normal 3" xfId="4"/>
    <cellStyle name="Normal 4" xfId="1"/>
    <cellStyle name="Normal 5" xfId="5"/>
    <cellStyle name="ปกติ 2" xfId="6"/>
    <cellStyle name="ปกติ 3" xfId="7"/>
    <cellStyle name="ปกติ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view="pageBreakPreview" topLeftCell="A19" zoomScale="60" zoomScaleNormal="100" workbookViewId="0">
      <selection activeCell="I32" sqref="I32:K32"/>
    </sheetView>
  </sheetViews>
  <sheetFormatPr defaultRowHeight="18" customHeight="1" x14ac:dyDescent="0.2"/>
  <cols>
    <col min="1" max="1" width="6.25" customWidth="1"/>
    <col min="2" max="2" width="7.375" customWidth="1"/>
    <col min="3" max="3" width="4.625" customWidth="1"/>
    <col min="5" max="5" width="11.375" customWidth="1"/>
    <col min="10" max="10" width="6.75" customWidth="1"/>
    <col min="12" max="12" width="18.25" customWidth="1"/>
  </cols>
  <sheetData>
    <row r="1" spans="1:13" ht="18" customHeight="1" x14ac:dyDescent="0.2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2"/>
    </row>
    <row r="2" spans="1:13" ht="18" customHeight="1" x14ac:dyDescent="0.2">
      <c r="A2" s="145" t="s">
        <v>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2"/>
    </row>
    <row r="3" spans="1:13" ht="18" customHeight="1" x14ac:dyDescent="0.2">
      <c r="A3" s="146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2"/>
    </row>
    <row r="4" spans="1:13" ht="18" customHeight="1" x14ac:dyDescent="0.2">
      <c r="A4" s="141" t="s">
        <v>2</v>
      </c>
      <c r="B4" s="3"/>
      <c r="C4" s="149" t="s">
        <v>3</v>
      </c>
      <c r="D4" s="150"/>
      <c r="E4" s="151"/>
      <c r="F4" s="156" t="s">
        <v>4</v>
      </c>
      <c r="G4" s="157"/>
      <c r="H4" s="157"/>
      <c r="I4" s="157"/>
      <c r="J4" s="158"/>
      <c r="K4" s="141" t="s">
        <v>5</v>
      </c>
      <c r="L4" s="141" t="s">
        <v>245</v>
      </c>
      <c r="M4" s="2"/>
    </row>
    <row r="5" spans="1:13" ht="18" customHeight="1" x14ac:dyDescent="0.2">
      <c r="A5" s="147"/>
      <c r="B5" s="4" t="s">
        <v>6</v>
      </c>
      <c r="C5" s="152"/>
      <c r="D5" s="145"/>
      <c r="E5" s="153"/>
      <c r="F5" s="5" t="s">
        <v>7</v>
      </c>
      <c r="G5" s="141" t="s">
        <v>8</v>
      </c>
      <c r="H5" s="5" t="s">
        <v>9</v>
      </c>
      <c r="I5" s="141" t="s">
        <v>10</v>
      </c>
      <c r="J5" s="141" t="s">
        <v>11</v>
      </c>
      <c r="K5" s="147"/>
      <c r="L5" s="147"/>
      <c r="M5" s="2"/>
    </row>
    <row r="6" spans="1:13" ht="18" customHeight="1" x14ac:dyDescent="0.2">
      <c r="A6" s="147"/>
      <c r="B6" s="4" t="s">
        <v>12</v>
      </c>
      <c r="C6" s="152"/>
      <c r="D6" s="145"/>
      <c r="E6" s="153"/>
      <c r="F6" s="6" t="s">
        <v>8</v>
      </c>
      <c r="G6" s="148"/>
      <c r="H6" s="6" t="s">
        <v>8</v>
      </c>
      <c r="I6" s="148"/>
      <c r="J6" s="148"/>
      <c r="K6" s="147"/>
      <c r="L6" s="147"/>
      <c r="M6" s="2"/>
    </row>
    <row r="7" spans="1:13" ht="18" customHeight="1" x14ac:dyDescent="0.2">
      <c r="A7" s="148"/>
      <c r="B7" s="6"/>
      <c r="C7" s="154"/>
      <c r="D7" s="146"/>
      <c r="E7" s="155"/>
      <c r="F7" s="7">
        <v>30</v>
      </c>
      <c r="G7" s="7">
        <v>20</v>
      </c>
      <c r="H7" s="7">
        <v>20</v>
      </c>
      <c r="I7" s="7">
        <v>30</v>
      </c>
      <c r="J7" s="7">
        <v>100</v>
      </c>
      <c r="K7" s="148"/>
      <c r="L7" s="148"/>
      <c r="M7" s="2"/>
    </row>
    <row r="8" spans="1:13" ht="18" customHeight="1" x14ac:dyDescent="0.2">
      <c r="A8" s="9">
        <v>1</v>
      </c>
      <c r="B8" s="54">
        <v>6513</v>
      </c>
      <c r="C8" s="57" t="s">
        <v>13</v>
      </c>
      <c r="D8" s="58" t="s">
        <v>31</v>
      </c>
      <c r="E8" s="59" t="s">
        <v>32</v>
      </c>
      <c r="F8" s="47"/>
      <c r="G8" s="47"/>
      <c r="H8" s="47"/>
      <c r="I8" s="47"/>
      <c r="J8" s="47">
        <f>SUM(F8:I8)</f>
        <v>0</v>
      </c>
      <c r="K8" s="47" t="str">
        <f>IF(J8&gt;=80,"4",IF(J8&gt;=75,"3.5",IF(J8&gt;=70,"3", IF(J8&gt;=65,"2.5", IF(J8&gt;=60,"2", IF(J8&gt;=55,"1.5", IF(J8&gt;=50,"1", IF(J8&lt;=49,"0"))))))))</f>
        <v>0</v>
      </c>
      <c r="L8" s="8"/>
      <c r="M8" s="2"/>
    </row>
    <row r="9" spans="1:13" ht="18" customHeight="1" x14ac:dyDescent="0.2">
      <c r="A9" s="9">
        <v>2</v>
      </c>
      <c r="B9" s="54">
        <v>6546</v>
      </c>
      <c r="C9" s="60" t="s">
        <v>13</v>
      </c>
      <c r="D9" s="58" t="s">
        <v>33</v>
      </c>
      <c r="E9" s="59" t="s">
        <v>34</v>
      </c>
      <c r="F9" s="8"/>
      <c r="G9" s="8"/>
      <c r="H9" s="8"/>
      <c r="I9" s="8"/>
      <c r="J9" s="47">
        <f t="shared" ref="J9:J29" si="0">SUM(F9:I9)</f>
        <v>0</v>
      </c>
      <c r="K9" s="47" t="str">
        <f t="shared" ref="K9:K29" si="1">IF(J9&gt;=80,"4",IF(J9&gt;=75,"3.5",IF(J9&gt;=70,"3", IF(J9&gt;=65,"2.5", IF(J9&gt;=60,"2", IF(J9&gt;=55,"1.5", IF(J9&gt;=50,"1", IF(J9&lt;=49,"0"))))))))</f>
        <v>0</v>
      </c>
      <c r="L9" s="8"/>
      <c r="M9" s="2"/>
    </row>
    <row r="10" spans="1:13" ht="18" customHeight="1" x14ac:dyDescent="0.2">
      <c r="A10" s="9">
        <v>3</v>
      </c>
      <c r="B10" s="54">
        <v>6616</v>
      </c>
      <c r="C10" s="60" t="s">
        <v>13</v>
      </c>
      <c r="D10" s="58" t="s">
        <v>35</v>
      </c>
      <c r="E10" s="59" t="s">
        <v>14</v>
      </c>
      <c r="F10" s="8"/>
      <c r="G10" s="8"/>
      <c r="H10" s="8"/>
      <c r="I10" s="8"/>
      <c r="J10" s="47">
        <f t="shared" si="0"/>
        <v>0</v>
      </c>
      <c r="K10" s="47" t="str">
        <f t="shared" si="1"/>
        <v>0</v>
      </c>
      <c r="L10" s="8"/>
      <c r="M10" s="2"/>
    </row>
    <row r="11" spans="1:13" ht="18" customHeight="1" x14ac:dyDescent="0.2">
      <c r="A11" s="9">
        <v>4</v>
      </c>
      <c r="B11" s="55">
        <v>6658</v>
      </c>
      <c r="C11" s="60" t="s">
        <v>13</v>
      </c>
      <c r="D11" s="58" t="s">
        <v>36</v>
      </c>
      <c r="E11" s="59" t="s">
        <v>32</v>
      </c>
      <c r="F11" s="8"/>
      <c r="G11" s="8"/>
      <c r="H11" s="8"/>
      <c r="I11" s="8"/>
      <c r="J11" s="47">
        <f t="shared" si="0"/>
        <v>0</v>
      </c>
      <c r="K11" s="47" t="str">
        <f t="shared" si="1"/>
        <v>0</v>
      </c>
      <c r="L11" s="8"/>
      <c r="M11" s="2"/>
    </row>
    <row r="12" spans="1:13" ht="18" customHeight="1" x14ac:dyDescent="0.2">
      <c r="A12" s="9">
        <v>5</v>
      </c>
      <c r="B12" s="54">
        <v>6673</v>
      </c>
      <c r="C12" s="60" t="s">
        <v>13</v>
      </c>
      <c r="D12" s="58" t="s">
        <v>37</v>
      </c>
      <c r="E12" s="59" t="s">
        <v>38</v>
      </c>
      <c r="F12" s="8"/>
      <c r="G12" s="8"/>
      <c r="H12" s="8"/>
      <c r="I12" s="8"/>
      <c r="J12" s="47">
        <f t="shared" si="0"/>
        <v>0</v>
      </c>
      <c r="K12" s="47" t="str">
        <f t="shared" si="1"/>
        <v>0</v>
      </c>
      <c r="L12" s="8"/>
      <c r="M12" s="2"/>
    </row>
    <row r="13" spans="1:13" ht="18" customHeight="1" x14ac:dyDescent="0.2">
      <c r="A13" s="9">
        <v>6</v>
      </c>
      <c r="B13" s="55">
        <v>6696</v>
      </c>
      <c r="C13" s="60" t="s">
        <v>13</v>
      </c>
      <c r="D13" s="58" t="s">
        <v>39</v>
      </c>
      <c r="E13" s="59" t="s">
        <v>14</v>
      </c>
      <c r="F13" s="8"/>
      <c r="G13" s="8"/>
      <c r="H13" s="8"/>
      <c r="I13" s="8"/>
      <c r="J13" s="47">
        <f t="shared" si="0"/>
        <v>0</v>
      </c>
      <c r="K13" s="47" t="str">
        <f t="shared" si="1"/>
        <v>0</v>
      </c>
      <c r="L13" s="8"/>
      <c r="M13" s="2"/>
    </row>
    <row r="14" spans="1:13" ht="18" customHeight="1" x14ac:dyDescent="0.2">
      <c r="A14" s="9">
        <v>7</v>
      </c>
      <c r="B14" s="54">
        <v>6710</v>
      </c>
      <c r="C14" s="60" t="s">
        <v>13</v>
      </c>
      <c r="D14" s="58" t="s">
        <v>40</v>
      </c>
      <c r="E14" s="59" t="s">
        <v>41</v>
      </c>
      <c r="F14" s="8"/>
      <c r="G14" s="8"/>
      <c r="H14" s="8"/>
      <c r="I14" s="8"/>
      <c r="J14" s="47">
        <f t="shared" si="0"/>
        <v>0</v>
      </c>
      <c r="K14" s="47" t="str">
        <f t="shared" si="1"/>
        <v>0</v>
      </c>
      <c r="L14" s="8"/>
      <c r="M14" s="2"/>
    </row>
    <row r="15" spans="1:13" ht="18" customHeight="1" x14ac:dyDescent="0.2">
      <c r="A15" s="9">
        <v>8</v>
      </c>
      <c r="B15" s="56">
        <v>7540</v>
      </c>
      <c r="C15" s="61" t="s">
        <v>13</v>
      </c>
      <c r="D15" s="62" t="s">
        <v>42</v>
      </c>
      <c r="E15" s="63" t="s">
        <v>43</v>
      </c>
      <c r="F15" s="8"/>
      <c r="G15" s="8"/>
      <c r="H15" s="8"/>
      <c r="I15" s="8"/>
      <c r="J15" s="47">
        <f t="shared" si="0"/>
        <v>0</v>
      </c>
      <c r="K15" s="47" t="str">
        <f t="shared" si="1"/>
        <v>0</v>
      </c>
      <c r="L15" s="8"/>
      <c r="M15" s="2"/>
    </row>
    <row r="16" spans="1:13" ht="18" customHeight="1" x14ac:dyDescent="0.2">
      <c r="A16" s="9">
        <v>9</v>
      </c>
      <c r="B16" s="55">
        <v>6574</v>
      </c>
      <c r="C16" s="60" t="s">
        <v>18</v>
      </c>
      <c r="D16" s="58" t="s">
        <v>44</v>
      </c>
      <c r="E16" s="59" t="s">
        <v>45</v>
      </c>
      <c r="F16" s="8"/>
      <c r="G16" s="8"/>
      <c r="H16" s="8"/>
      <c r="I16" s="8"/>
      <c r="J16" s="47">
        <f t="shared" si="0"/>
        <v>0</v>
      </c>
      <c r="K16" s="47" t="str">
        <f t="shared" si="1"/>
        <v>0</v>
      </c>
      <c r="L16" s="8"/>
      <c r="M16" s="2"/>
    </row>
    <row r="17" spans="1:13" ht="18" customHeight="1" x14ac:dyDescent="0.2">
      <c r="A17" s="9">
        <v>10</v>
      </c>
      <c r="B17" s="54">
        <v>6593</v>
      </c>
      <c r="C17" s="57" t="s">
        <v>18</v>
      </c>
      <c r="D17" s="64" t="s">
        <v>46</v>
      </c>
      <c r="E17" s="65" t="s">
        <v>47</v>
      </c>
      <c r="F17" s="8"/>
      <c r="G17" s="8"/>
      <c r="H17" s="8"/>
      <c r="I17" s="8"/>
      <c r="J17" s="47">
        <f t="shared" si="0"/>
        <v>0</v>
      </c>
      <c r="K17" s="47" t="str">
        <f t="shared" si="1"/>
        <v>0</v>
      </c>
      <c r="L17" s="8"/>
      <c r="M17" s="2"/>
    </row>
    <row r="18" spans="1:13" ht="18" customHeight="1" x14ac:dyDescent="0.2">
      <c r="A18" s="9">
        <v>11</v>
      </c>
      <c r="B18" s="54">
        <v>6594</v>
      </c>
      <c r="C18" s="60" t="s">
        <v>18</v>
      </c>
      <c r="D18" s="58" t="s">
        <v>48</v>
      </c>
      <c r="E18" s="59" t="s">
        <v>49</v>
      </c>
      <c r="F18" s="8"/>
      <c r="G18" s="8"/>
      <c r="H18" s="8"/>
      <c r="I18" s="8"/>
      <c r="J18" s="47">
        <f t="shared" si="0"/>
        <v>0</v>
      </c>
      <c r="K18" s="47" t="str">
        <f t="shared" si="1"/>
        <v>0</v>
      </c>
      <c r="L18" s="8"/>
      <c r="M18" s="2"/>
    </row>
    <row r="19" spans="1:13" ht="18" customHeight="1" x14ac:dyDescent="0.2">
      <c r="A19" s="9">
        <v>12</v>
      </c>
      <c r="B19" s="54">
        <v>6595</v>
      </c>
      <c r="C19" s="60" t="s">
        <v>18</v>
      </c>
      <c r="D19" s="66" t="s">
        <v>50</v>
      </c>
      <c r="E19" s="67" t="s">
        <v>14</v>
      </c>
      <c r="F19" s="8"/>
      <c r="G19" s="8"/>
      <c r="H19" s="8"/>
      <c r="I19" s="8"/>
      <c r="J19" s="47">
        <f t="shared" si="0"/>
        <v>0</v>
      </c>
      <c r="K19" s="47" t="str">
        <f t="shared" si="1"/>
        <v>0</v>
      </c>
      <c r="L19" s="8"/>
      <c r="M19" s="2"/>
    </row>
    <row r="20" spans="1:13" ht="18" customHeight="1" x14ac:dyDescent="0.2">
      <c r="A20" s="9">
        <v>13</v>
      </c>
      <c r="B20" s="55">
        <v>6600</v>
      </c>
      <c r="C20" s="60" t="s">
        <v>18</v>
      </c>
      <c r="D20" s="58" t="s">
        <v>51</v>
      </c>
      <c r="E20" s="59" t="s">
        <v>17</v>
      </c>
      <c r="F20" s="8"/>
      <c r="G20" s="8"/>
      <c r="H20" s="8"/>
      <c r="I20" s="8"/>
      <c r="J20" s="47">
        <f t="shared" si="0"/>
        <v>0</v>
      </c>
      <c r="K20" s="47" t="str">
        <f t="shared" si="1"/>
        <v>0</v>
      </c>
      <c r="L20" s="8"/>
      <c r="M20" s="2"/>
    </row>
    <row r="21" spans="1:13" ht="18" customHeight="1" x14ac:dyDescent="0.2">
      <c r="A21" s="9">
        <v>14</v>
      </c>
      <c r="B21" s="54">
        <v>6642</v>
      </c>
      <c r="C21" s="60" t="s">
        <v>18</v>
      </c>
      <c r="D21" s="58" t="s">
        <v>52</v>
      </c>
      <c r="E21" s="59" t="s">
        <v>53</v>
      </c>
      <c r="F21" s="8"/>
      <c r="G21" s="8"/>
      <c r="H21" s="8"/>
      <c r="I21" s="8"/>
      <c r="J21" s="47">
        <f t="shared" si="0"/>
        <v>0</v>
      </c>
      <c r="K21" s="47" t="str">
        <f t="shared" si="1"/>
        <v>0</v>
      </c>
      <c r="L21" s="8"/>
      <c r="M21" s="2"/>
    </row>
    <row r="22" spans="1:13" ht="18" customHeight="1" x14ac:dyDescent="0.2">
      <c r="A22" s="9">
        <v>15</v>
      </c>
      <c r="B22" s="54">
        <v>6643</v>
      </c>
      <c r="C22" s="60" t="s">
        <v>18</v>
      </c>
      <c r="D22" s="64" t="s">
        <v>54</v>
      </c>
      <c r="E22" s="65" t="s">
        <v>55</v>
      </c>
      <c r="F22" s="8"/>
      <c r="G22" s="8"/>
      <c r="H22" s="8"/>
      <c r="I22" s="8"/>
      <c r="J22" s="47">
        <f t="shared" si="0"/>
        <v>0</v>
      </c>
      <c r="K22" s="47" t="str">
        <f t="shared" si="1"/>
        <v>0</v>
      </c>
      <c r="L22" s="8"/>
      <c r="M22" s="2"/>
    </row>
    <row r="23" spans="1:13" ht="18" customHeight="1" x14ac:dyDescent="0.2">
      <c r="A23" s="9">
        <v>16</v>
      </c>
      <c r="B23" s="54">
        <v>6678</v>
      </c>
      <c r="C23" s="60" t="s">
        <v>18</v>
      </c>
      <c r="D23" s="68" t="s">
        <v>56</v>
      </c>
      <c r="E23" s="69" t="s">
        <v>57</v>
      </c>
      <c r="F23" s="8"/>
      <c r="G23" s="8"/>
      <c r="H23" s="8"/>
      <c r="I23" s="8"/>
      <c r="J23" s="47">
        <f t="shared" si="0"/>
        <v>0</v>
      </c>
      <c r="K23" s="47" t="str">
        <f t="shared" si="1"/>
        <v>0</v>
      </c>
      <c r="L23" s="8"/>
      <c r="M23" s="2"/>
    </row>
    <row r="24" spans="1:13" ht="18" customHeight="1" x14ac:dyDescent="0.2">
      <c r="A24" s="9">
        <v>17</v>
      </c>
      <c r="B24" s="55">
        <v>6680</v>
      </c>
      <c r="C24" s="60" t="s">
        <v>18</v>
      </c>
      <c r="D24" s="58" t="s">
        <v>58</v>
      </c>
      <c r="E24" s="59" t="s">
        <v>59</v>
      </c>
      <c r="F24" s="8"/>
      <c r="G24" s="8"/>
      <c r="H24" s="8"/>
      <c r="I24" s="8"/>
      <c r="J24" s="47">
        <f t="shared" si="0"/>
        <v>0</v>
      </c>
      <c r="K24" s="47" t="str">
        <f t="shared" si="1"/>
        <v>0</v>
      </c>
      <c r="L24" s="8"/>
      <c r="M24" s="2"/>
    </row>
    <row r="25" spans="1:13" ht="18" customHeight="1" x14ac:dyDescent="0.2">
      <c r="A25" s="9">
        <v>18</v>
      </c>
      <c r="B25" s="54">
        <v>6714</v>
      </c>
      <c r="C25" s="60" t="s">
        <v>18</v>
      </c>
      <c r="D25" s="68" t="s">
        <v>60</v>
      </c>
      <c r="E25" s="69" t="s">
        <v>16</v>
      </c>
      <c r="F25" s="8"/>
      <c r="G25" s="8"/>
      <c r="H25" s="8"/>
      <c r="I25" s="8"/>
      <c r="J25" s="47">
        <f t="shared" si="0"/>
        <v>0</v>
      </c>
      <c r="K25" s="47" t="str">
        <f t="shared" si="1"/>
        <v>0</v>
      </c>
      <c r="L25" s="8"/>
      <c r="M25" s="2"/>
    </row>
    <row r="26" spans="1:13" ht="18" customHeight="1" x14ac:dyDescent="0.2">
      <c r="A26" s="9">
        <v>19</v>
      </c>
      <c r="B26" s="73">
        <v>6716</v>
      </c>
      <c r="C26" s="75" t="s">
        <v>18</v>
      </c>
      <c r="D26" s="76" t="s">
        <v>61</v>
      </c>
      <c r="E26" s="77" t="s">
        <v>62</v>
      </c>
      <c r="F26" s="8"/>
      <c r="G26" s="8"/>
      <c r="H26" s="8"/>
      <c r="I26" s="8"/>
      <c r="J26" s="47">
        <f t="shared" si="0"/>
        <v>0</v>
      </c>
      <c r="K26" s="47" t="str">
        <f t="shared" si="1"/>
        <v>0</v>
      </c>
      <c r="L26" s="8"/>
      <c r="M26" s="2"/>
    </row>
    <row r="27" spans="1:13" ht="18" customHeight="1" x14ac:dyDescent="0.2">
      <c r="A27" s="9">
        <v>20</v>
      </c>
      <c r="B27" s="74">
        <v>6717</v>
      </c>
      <c r="C27" s="78" t="s">
        <v>18</v>
      </c>
      <c r="D27" s="79" t="s">
        <v>63</v>
      </c>
      <c r="E27" s="80" t="s">
        <v>38</v>
      </c>
      <c r="F27" s="8"/>
      <c r="G27" s="8"/>
      <c r="H27" s="8"/>
      <c r="I27" s="8"/>
      <c r="J27" s="47">
        <f t="shared" si="0"/>
        <v>0</v>
      </c>
      <c r="K27" s="47" t="str">
        <f t="shared" si="1"/>
        <v>0</v>
      </c>
      <c r="L27" s="8"/>
      <c r="M27" s="2"/>
    </row>
    <row r="28" spans="1:13" ht="18" customHeight="1" x14ac:dyDescent="0.2">
      <c r="A28" s="9">
        <v>21</v>
      </c>
      <c r="B28" s="54">
        <v>6720</v>
      </c>
      <c r="C28" s="60" t="s">
        <v>18</v>
      </c>
      <c r="D28" s="68" t="s">
        <v>64</v>
      </c>
      <c r="E28" s="69" t="s">
        <v>65</v>
      </c>
      <c r="F28" s="8"/>
      <c r="G28" s="8"/>
      <c r="H28" s="8"/>
      <c r="I28" s="8"/>
      <c r="J28" s="47">
        <f t="shared" si="0"/>
        <v>0</v>
      </c>
      <c r="K28" s="47" t="str">
        <f t="shared" si="1"/>
        <v>0</v>
      </c>
      <c r="L28" s="8"/>
      <c r="M28" s="2"/>
    </row>
    <row r="29" spans="1:13" ht="18" customHeight="1" x14ac:dyDescent="0.2">
      <c r="A29" s="9">
        <v>22</v>
      </c>
      <c r="B29" s="53">
        <v>7529</v>
      </c>
      <c r="C29" s="70" t="s">
        <v>18</v>
      </c>
      <c r="D29" s="71" t="s">
        <v>66</v>
      </c>
      <c r="E29" s="72" t="s">
        <v>67</v>
      </c>
      <c r="F29" s="8"/>
      <c r="G29" s="8"/>
      <c r="H29" s="8"/>
      <c r="I29" s="8"/>
      <c r="J29" s="47">
        <f t="shared" si="0"/>
        <v>0</v>
      </c>
      <c r="K29" s="47" t="str">
        <f t="shared" si="1"/>
        <v>0</v>
      </c>
      <c r="L29" s="8"/>
      <c r="M29" s="2"/>
    </row>
    <row r="30" spans="1:13" ht="18" customHeight="1" x14ac:dyDescent="0.2">
      <c r="A30" s="1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8" customHeight="1" x14ac:dyDescent="0.2">
      <c r="A31" s="13"/>
      <c r="B31" s="2"/>
      <c r="C31" s="2"/>
      <c r="D31" s="141" t="s">
        <v>19</v>
      </c>
      <c r="E31" s="142"/>
      <c r="F31" s="142"/>
      <c r="G31" s="142"/>
      <c r="H31" s="128" t="s">
        <v>20</v>
      </c>
      <c r="I31" s="143"/>
      <c r="J31" s="143"/>
      <c r="K31" s="143"/>
      <c r="L31" s="129" t="s">
        <v>21</v>
      </c>
      <c r="M31" s="130"/>
    </row>
    <row r="32" spans="1:13" ht="18" customHeight="1" x14ac:dyDescent="0.2">
      <c r="A32" s="13"/>
      <c r="B32" s="2"/>
      <c r="C32" s="2"/>
      <c r="D32" s="10" t="s">
        <v>5</v>
      </c>
      <c r="E32" s="11" t="s">
        <v>22</v>
      </c>
      <c r="F32" s="142" t="s">
        <v>23</v>
      </c>
      <c r="G32" s="142"/>
      <c r="H32" s="41"/>
      <c r="I32" s="140" t="s">
        <v>24</v>
      </c>
      <c r="J32" s="140"/>
      <c r="K32" s="140"/>
      <c r="L32" s="52"/>
      <c r="M32" s="41"/>
    </row>
    <row r="33" spans="1:13" ht="18" customHeight="1" x14ac:dyDescent="0.55000000000000004">
      <c r="A33" s="13"/>
      <c r="B33" s="2"/>
      <c r="C33" s="2"/>
      <c r="D33" s="12">
        <v>4</v>
      </c>
      <c r="E33" s="1">
        <f>COUNTIF(K8:K29,"4")</f>
        <v>0</v>
      </c>
      <c r="F33" s="136">
        <f>(E33*100)/E42</f>
        <v>0</v>
      </c>
      <c r="G33" s="136"/>
      <c r="H33" s="41"/>
      <c r="I33" s="137" t="s">
        <v>25</v>
      </c>
      <c r="J33" s="137"/>
      <c r="K33" s="137"/>
      <c r="L33" s="52"/>
      <c r="M33" s="41"/>
    </row>
    <row r="34" spans="1:13" ht="18" customHeight="1" x14ac:dyDescent="0.55000000000000004">
      <c r="A34" s="13"/>
      <c r="B34" s="2"/>
      <c r="C34" s="2"/>
      <c r="D34" s="1">
        <v>3.5</v>
      </c>
      <c r="E34" s="40">
        <f>COUNTIF(K8:K29,"3.5")</f>
        <v>0</v>
      </c>
      <c r="F34" s="136">
        <f>(E34*100)/E42</f>
        <v>0</v>
      </c>
      <c r="G34" s="136"/>
      <c r="H34" s="131"/>
      <c r="I34" s="144"/>
      <c r="J34" s="144"/>
      <c r="K34" s="144"/>
      <c r="L34" s="132"/>
      <c r="M34" s="41"/>
    </row>
    <row r="35" spans="1:13" ht="18" customHeight="1" x14ac:dyDescent="0.55000000000000004">
      <c r="A35" s="13"/>
      <c r="B35" s="2"/>
      <c r="C35" s="2"/>
      <c r="D35" s="1">
        <v>3</v>
      </c>
      <c r="E35" s="40">
        <f>COUNTIF(K8:K29,"3")</f>
        <v>0</v>
      </c>
      <c r="F35" s="136">
        <f>(E35*100)/E42</f>
        <v>0</v>
      </c>
      <c r="G35" s="136"/>
      <c r="H35" s="128" t="s">
        <v>20</v>
      </c>
      <c r="I35" s="137"/>
      <c r="J35" s="137"/>
      <c r="K35" s="137"/>
      <c r="L35" s="52"/>
      <c r="M35" s="41"/>
    </row>
    <row r="36" spans="1:13" ht="18" customHeight="1" x14ac:dyDescent="0.55000000000000004">
      <c r="A36" s="13"/>
      <c r="B36" s="2"/>
      <c r="C36" s="2"/>
      <c r="D36" s="1">
        <v>2.5</v>
      </c>
      <c r="E36" s="40">
        <f>COUNTIF(K8:K29,"2.5")</f>
        <v>0</v>
      </c>
      <c r="F36" s="136">
        <f>(E36*100)/E42</f>
        <v>0</v>
      </c>
      <c r="G36" s="136"/>
      <c r="H36" s="133"/>
      <c r="I36" s="140" t="s">
        <v>26</v>
      </c>
      <c r="J36" s="140"/>
      <c r="K36" s="140"/>
      <c r="L36" s="134"/>
      <c r="M36" s="133"/>
    </row>
    <row r="37" spans="1:13" ht="18" customHeight="1" x14ac:dyDescent="0.55000000000000004">
      <c r="A37" s="13"/>
      <c r="B37" s="2"/>
      <c r="C37" s="2"/>
      <c r="D37" s="1">
        <v>2</v>
      </c>
      <c r="E37" s="40">
        <f>COUNTIF(K8:K29,"2")</f>
        <v>0</v>
      </c>
      <c r="F37" s="136">
        <f>(E37*100)/E42</f>
        <v>0</v>
      </c>
      <c r="G37" s="136"/>
      <c r="H37" s="138" t="s">
        <v>27</v>
      </c>
      <c r="I37" s="139"/>
      <c r="J37" s="139"/>
      <c r="K37" s="139"/>
      <c r="L37" s="139"/>
      <c r="M37" s="139"/>
    </row>
    <row r="38" spans="1:13" ht="18" customHeight="1" x14ac:dyDescent="0.55000000000000004">
      <c r="A38" s="13"/>
      <c r="B38" s="2"/>
      <c r="C38" s="2"/>
      <c r="D38" s="1">
        <v>1.5</v>
      </c>
      <c r="E38" s="40">
        <f>COUNTIF(K8:K29,"1.5")</f>
        <v>0</v>
      </c>
      <c r="F38" s="136">
        <f>(E38*100)/E42</f>
        <v>0</v>
      </c>
      <c r="G38" s="136"/>
      <c r="H38" s="41"/>
      <c r="I38" s="41"/>
      <c r="J38" s="41"/>
      <c r="K38" s="41"/>
      <c r="L38" s="41"/>
      <c r="M38" s="41"/>
    </row>
    <row r="39" spans="1:13" ht="18" customHeight="1" x14ac:dyDescent="0.55000000000000004">
      <c r="A39" s="13"/>
      <c r="B39" s="2"/>
      <c r="C39" s="2"/>
      <c r="D39" s="1">
        <v>1</v>
      </c>
      <c r="E39" s="40">
        <f>COUNTIF(K8:K29,"1")</f>
        <v>0</v>
      </c>
      <c r="F39" s="136">
        <f>(E39*100)/E42</f>
        <v>0</v>
      </c>
      <c r="G39" s="136"/>
      <c r="H39" s="128" t="s">
        <v>20</v>
      </c>
      <c r="I39" s="137"/>
      <c r="J39" s="137"/>
      <c r="K39" s="137"/>
      <c r="L39" s="52"/>
      <c r="M39" s="41"/>
    </row>
    <row r="40" spans="1:13" ht="18" customHeight="1" x14ac:dyDescent="0.55000000000000004">
      <c r="A40" s="13"/>
      <c r="B40" s="2"/>
      <c r="C40" s="2"/>
      <c r="D40" s="1">
        <v>0</v>
      </c>
      <c r="E40" s="40">
        <f>COUNTIF(K8:K29,"0")</f>
        <v>22</v>
      </c>
      <c r="F40" s="136">
        <f>(E40*100)/E42</f>
        <v>100</v>
      </c>
      <c r="G40" s="136"/>
      <c r="H40" s="41"/>
      <c r="I40" s="137" t="s">
        <v>28</v>
      </c>
      <c r="J40" s="137"/>
      <c r="K40" s="137"/>
      <c r="L40" s="52"/>
      <c r="M40" s="41"/>
    </row>
    <row r="41" spans="1:13" ht="18" customHeight="1" x14ac:dyDescent="0.55000000000000004">
      <c r="A41" s="13"/>
      <c r="B41" s="2"/>
      <c r="C41" s="2"/>
      <c r="D41" s="1" t="s">
        <v>29</v>
      </c>
      <c r="E41" s="40">
        <f>COUNTIF(K8:K29,"ร")</f>
        <v>0</v>
      </c>
      <c r="F41" s="136">
        <f>(E41*100)/E42</f>
        <v>0</v>
      </c>
      <c r="G41" s="136"/>
      <c r="H41" s="41"/>
      <c r="I41" s="137" t="s">
        <v>30</v>
      </c>
      <c r="J41" s="137"/>
      <c r="K41" s="137"/>
      <c r="L41" s="52"/>
      <c r="M41" s="41"/>
    </row>
    <row r="42" spans="1:13" ht="18" customHeight="1" x14ac:dyDescent="0.55000000000000004">
      <c r="D42" s="135" t="s">
        <v>11</v>
      </c>
      <c r="E42" s="135">
        <f>SUM(E33:E41)</f>
        <v>22</v>
      </c>
      <c r="F42" s="136">
        <f>SUM(F33:F41)</f>
        <v>100</v>
      </c>
      <c r="G42" s="136"/>
    </row>
  </sheetData>
  <mergeCells count="33">
    <mergeCell ref="A1:L1"/>
    <mergeCell ref="A2:L2"/>
    <mergeCell ref="A3:L3"/>
    <mergeCell ref="A4:A7"/>
    <mergeCell ref="C4:E7"/>
    <mergeCell ref="F4:J4"/>
    <mergeCell ref="K4:K7"/>
    <mergeCell ref="L4:L7"/>
    <mergeCell ref="G5:G6"/>
    <mergeCell ref="I5:I6"/>
    <mergeCell ref="J5:J6"/>
    <mergeCell ref="F36:G36"/>
    <mergeCell ref="I36:K36"/>
    <mergeCell ref="D31:G31"/>
    <mergeCell ref="I31:K31"/>
    <mergeCell ref="F32:G32"/>
    <mergeCell ref="I32:K32"/>
    <mergeCell ref="F33:G33"/>
    <mergeCell ref="I33:K33"/>
    <mergeCell ref="F34:G34"/>
    <mergeCell ref="I34:K34"/>
    <mergeCell ref="F35:G35"/>
    <mergeCell ref="I35:K35"/>
    <mergeCell ref="F42:G42"/>
    <mergeCell ref="F41:G41"/>
    <mergeCell ref="I41:K41"/>
    <mergeCell ref="F37:G37"/>
    <mergeCell ref="H37:M37"/>
    <mergeCell ref="F38:G38"/>
    <mergeCell ref="F39:G39"/>
    <mergeCell ref="I39:K39"/>
    <mergeCell ref="F40:G40"/>
    <mergeCell ref="I40:K40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A2" zoomScaleNormal="100" workbookViewId="0">
      <selection activeCell="L4" sqref="L4:L7"/>
    </sheetView>
  </sheetViews>
  <sheetFormatPr defaultRowHeight="18" customHeight="1" x14ac:dyDescent="0.2"/>
  <cols>
    <col min="1" max="1" width="6.125" customWidth="1"/>
    <col min="3" max="3" width="4.25" customWidth="1"/>
    <col min="10" max="10" width="5.5" customWidth="1"/>
    <col min="12" max="12" width="18.375" customWidth="1"/>
  </cols>
  <sheetData>
    <row r="1" spans="1:13" ht="18" customHeight="1" x14ac:dyDescent="0.2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5"/>
    </row>
    <row r="2" spans="1:13" ht="18" customHeight="1" x14ac:dyDescent="0.2">
      <c r="A2" s="145" t="s">
        <v>242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5"/>
    </row>
    <row r="3" spans="1:13" ht="18" customHeight="1" x14ac:dyDescent="0.2">
      <c r="A3" s="146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5"/>
    </row>
    <row r="4" spans="1:13" ht="18" customHeight="1" x14ac:dyDescent="0.2">
      <c r="A4" s="141" t="s">
        <v>2</v>
      </c>
      <c r="B4" s="16"/>
      <c r="C4" s="149" t="s">
        <v>3</v>
      </c>
      <c r="D4" s="150"/>
      <c r="E4" s="151"/>
      <c r="F4" s="156" t="s">
        <v>4</v>
      </c>
      <c r="G4" s="157"/>
      <c r="H4" s="157"/>
      <c r="I4" s="157"/>
      <c r="J4" s="158"/>
      <c r="K4" s="141" t="s">
        <v>5</v>
      </c>
      <c r="L4" s="141" t="s">
        <v>245</v>
      </c>
      <c r="M4" s="15"/>
    </row>
    <row r="5" spans="1:13" ht="18" customHeight="1" x14ac:dyDescent="0.2">
      <c r="A5" s="147"/>
      <c r="B5" s="17" t="s">
        <v>6</v>
      </c>
      <c r="C5" s="152"/>
      <c r="D5" s="145"/>
      <c r="E5" s="153"/>
      <c r="F5" s="18" t="s">
        <v>7</v>
      </c>
      <c r="G5" s="141" t="s">
        <v>8</v>
      </c>
      <c r="H5" s="18" t="s">
        <v>9</v>
      </c>
      <c r="I5" s="141" t="s">
        <v>10</v>
      </c>
      <c r="J5" s="141" t="s">
        <v>11</v>
      </c>
      <c r="K5" s="147"/>
      <c r="L5" s="147"/>
      <c r="M5" s="15"/>
    </row>
    <row r="6" spans="1:13" ht="18" customHeight="1" x14ac:dyDescent="0.2">
      <c r="A6" s="147"/>
      <c r="B6" s="17" t="s">
        <v>12</v>
      </c>
      <c r="C6" s="152"/>
      <c r="D6" s="145"/>
      <c r="E6" s="153"/>
      <c r="F6" s="19" t="s">
        <v>8</v>
      </c>
      <c r="G6" s="148"/>
      <c r="H6" s="19" t="s">
        <v>8</v>
      </c>
      <c r="I6" s="148"/>
      <c r="J6" s="148"/>
      <c r="K6" s="147"/>
      <c r="L6" s="147"/>
      <c r="M6" s="15"/>
    </row>
    <row r="7" spans="1:13" ht="18" customHeight="1" x14ac:dyDescent="0.2">
      <c r="A7" s="148"/>
      <c r="B7" s="19"/>
      <c r="C7" s="154"/>
      <c r="D7" s="146"/>
      <c r="E7" s="155"/>
      <c r="F7" s="20">
        <v>30</v>
      </c>
      <c r="G7" s="20">
        <v>20</v>
      </c>
      <c r="H7" s="20">
        <v>20</v>
      </c>
      <c r="I7" s="20">
        <v>30</v>
      </c>
      <c r="J7" s="20">
        <v>100</v>
      </c>
      <c r="K7" s="148"/>
      <c r="L7" s="148"/>
      <c r="M7" s="15"/>
    </row>
    <row r="8" spans="1:13" ht="18" customHeight="1" x14ac:dyDescent="0.2">
      <c r="A8" s="22">
        <v>1</v>
      </c>
      <c r="B8" s="82">
        <v>6581</v>
      </c>
      <c r="C8" s="85" t="s">
        <v>13</v>
      </c>
      <c r="D8" s="86" t="s">
        <v>68</v>
      </c>
      <c r="E8" s="87" t="s">
        <v>69</v>
      </c>
      <c r="F8" s="21"/>
      <c r="G8" s="21"/>
      <c r="H8" s="21"/>
      <c r="I8" s="21"/>
      <c r="J8" s="21">
        <f>SUM(F8:I8)</f>
        <v>0</v>
      </c>
      <c r="K8" s="47" t="str">
        <f>IF(J8&gt;=80,"4",IF(J8&gt;=75,"3.5",IF(J8&gt;=70,"3", IF(J8&gt;=65,"2.5", IF(J8&gt;=60,"2", IF(J8&gt;=55,"1.5", IF(J8&gt;=50,"1", IF(J8&lt;=49,"0"))))))))</f>
        <v>0</v>
      </c>
      <c r="L8" s="21"/>
      <c r="M8" s="15"/>
    </row>
    <row r="9" spans="1:13" ht="18" customHeight="1" x14ac:dyDescent="0.2">
      <c r="A9" s="22">
        <v>2</v>
      </c>
      <c r="B9" s="82">
        <v>6582</v>
      </c>
      <c r="C9" s="85" t="s">
        <v>13</v>
      </c>
      <c r="D9" s="86" t="s">
        <v>70</v>
      </c>
      <c r="E9" s="87" t="s">
        <v>71</v>
      </c>
      <c r="F9" s="21"/>
      <c r="G9" s="21"/>
      <c r="H9" s="21"/>
      <c r="I9" s="21"/>
      <c r="J9" s="47">
        <f t="shared" ref="J9:J40" si="0">SUM(F9:I9)</f>
        <v>0</v>
      </c>
      <c r="K9" s="47" t="str">
        <f t="shared" ref="K9:K40" si="1">IF(J9&gt;=80,"4",IF(J9&gt;=75,"3.5",IF(J9&gt;=70,"3", IF(J9&gt;=65,"2.5", IF(J9&gt;=60,"2", IF(J9&gt;=55,"1.5", IF(J9&gt;=50,"1", IF(J9&lt;=49,"0"))))))))</f>
        <v>0</v>
      </c>
      <c r="L9" s="21"/>
      <c r="M9" s="15"/>
    </row>
    <row r="10" spans="1:13" ht="18" customHeight="1" x14ac:dyDescent="0.2">
      <c r="A10" s="22">
        <v>3</v>
      </c>
      <c r="B10" s="82">
        <v>6620</v>
      </c>
      <c r="C10" s="85" t="s">
        <v>13</v>
      </c>
      <c r="D10" s="86" t="s">
        <v>72</v>
      </c>
      <c r="E10" s="87" t="s">
        <v>73</v>
      </c>
      <c r="F10" s="21"/>
      <c r="G10" s="21"/>
      <c r="H10" s="21"/>
      <c r="I10" s="21"/>
      <c r="J10" s="47">
        <f t="shared" si="0"/>
        <v>0</v>
      </c>
      <c r="K10" s="47" t="str">
        <f t="shared" si="1"/>
        <v>0</v>
      </c>
      <c r="L10" s="21"/>
      <c r="M10" s="15"/>
    </row>
    <row r="11" spans="1:13" ht="18" customHeight="1" x14ac:dyDescent="0.2">
      <c r="A11" s="22">
        <v>4</v>
      </c>
      <c r="B11" s="82">
        <v>6621</v>
      </c>
      <c r="C11" s="85" t="s">
        <v>13</v>
      </c>
      <c r="D11" s="86" t="s">
        <v>74</v>
      </c>
      <c r="E11" s="87" t="s">
        <v>32</v>
      </c>
      <c r="F11" s="21"/>
      <c r="G11" s="21"/>
      <c r="H11" s="21"/>
      <c r="I11" s="21"/>
      <c r="J11" s="47">
        <f t="shared" si="0"/>
        <v>0</v>
      </c>
      <c r="K11" s="47" t="str">
        <f t="shared" si="1"/>
        <v>0</v>
      </c>
      <c r="L11" s="21"/>
      <c r="M11" s="15"/>
    </row>
    <row r="12" spans="1:13" ht="18" customHeight="1" x14ac:dyDescent="0.2">
      <c r="A12" s="22">
        <v>5</v>
      </c>
      <c r="B12" s="82">
        <v>6623</v>
      </c>
      <c r="C12" s="85" t="s">
        <v>13</v>
      </c>
      <c r="D12" s="86" t="s">
        <v>75</v>
      </c>
      <c r="E12" s="87" t="s">
        <v>32</v>
      </c>
      <c r="F12" s="21"/>
      <c r="G12" s="21"/>
      <c r="H12" s="21"/>
      <c r="I12" s="21"/>
      <c r="J12" s="47">
        <f t="shared" si="0"/>
        <v>0</v>
      </c>
      <c r="K12" s="47" t="str">
        <f t="shared" si="1"/>
        <v>0</v>
      </c>
      <c r="L12" s="21"/>
      <c r="M12" s="15"/>
    </row>
    <row r="13" spans="1:13" ht="18" customHeight="1" x14ac:dyDescent="0.2">
      <c r="A13" s="22">
        <v>6</v>
      </c>
      <c r="B13" s="83">
        <v>6651</v>
      </c>
      <c r="C13" s="85" t="s">
        <v>13</v>
      </c>
      <c r="D13" s="86" t="s">
        <v>76</v>
      </c>
      <c r="E13" s="87" t="s">
        <v>77</v>
      </c>
      <c r="F13" s="21"/>
      <c r="G13" s="21"/>
      <c r="H13" s="21"/>
      <c r="I13" s="21"/>
      <c r="J13" s="47">
        <f t="shared" si="0"/>
        <v>0</v>
      </c>
      <c r="K13" s="47" t="str">
        <f t="shared" si="1"/>
        <v>0</v>
      </c>
      <c r="L13" s="21"/>
      <c r="M13" s="15"/>
    </row>
    <row r="14" spans="1:13" ht="18" customHeight="1" x14ac:dyDescent="0.2">
      <c r="A14" s="22">
        <v>7</v>
      </c>
      <c r="B14" s="82">
        <v>6655</v>
      </c>
      <c r="C14" s="85" t="s">
        <v>13</v>
      </c>
      <c r="D14" s="86" t="s">
        <v>78</v>
      </c>
      <c r="E14" s="87" t="s">
        <v>79</v>
      </c>
      <c r="F14" s="21"/>
      <c r="G14" s="21"/>
      <c r="H14" s="21"/>
      <c r="I14" s="21"/>
      <c r="J14" s="47">
        <f t="shared" si="0"/>
        <v>0</v>
      </c>
      <c r="K14" s="47" t="str">
        <f t="shared" si="1"/>
        <v>0</v>
      </c>
      <c r="L14" s="21"/>
      <c r="M14" s="15"/>
    </row>
    <row r="15" spans="1:13" ht="18" customHeight="1" x14ac:dyDescent="0.2">
      <c r="A15" s="22">
        <v>8</v>
      </c>
      <c r="B15" s="82">
        <v>6691</v>
      </c>
      <c r="C15" s="85" t="s">
        <v>13</v>
      </c>
      <c r="D15" s="86" t="s">
        <v>80</v>
      </c>
      <c r="E15" s="87" t="s">
        <v>14</v>
      </c>
      <c r="F15" s="21"/>
      <c r="G15" s="21"/>
      <c r="H15" s="21"/>
      <c r="I15" s="21"/>
      <c r="J15" s="47">
        <f t="shared" si="0"/>
        <v>0</v>
      </c>
      <c r="K15" s="47" t="str">
        <f t="shared" si="1"/>
        <v>0</v>
      </c>
      <c r="L15" s="21"/>
      <c r="M15" s="15"/>
    </row>
    <row r="16" spans="1:13" ht="18" customHeight="1" x14ac:dyDescent="0.2">
      <c r="A16" s="22">
        <v>9</v>
      </c>
      <c r="B16" s="82">
        <v>6700</v>
      </c>
      <c r="C16" s="85" t="s">
        <v>13</v>
      </c>
      <c r="D16" s="86" t="s">
        <v>81</v>
      </c>
      <c r="E16" s="87" t="s">
        <v>82</v>
      </c>
      <c r="F16" s="21"/>
      <c r="G16" s="21"/>
      <c r="H16" s="21"/>
      <c r="I16" s="21"/>
      <c r="J16" s="47">
        <f t="shared" si="0"/>
        <v>0</v>
      </c>
      <c r="K16" s="47" t="str">
        <f t="shared" si="1"/>
        <v>0</v>
      </c>
      <c r="L16" s="21"/>
      <c r="M16" s="15"/>
    </row>
    <row r="17" spans="1:13" ht="18" customHeight="1" x14ac:dyDescent="0.2">
      <c r="A17" s="22">
        <v>10</v>
      </c>
      <c r="B17" s="82">
        <v>6703</v>
      </c>
      <c r="C17" s="85" t="s">
        <v>13</v>
      </c>
      <c r="D17" s="86" t="s">
        <v>83</v>
      </c>
      <c r="E17" s="87" t="s">
        <v>84</v>
      </c>
      <c r="F17" s="21"/>
      <c r="G17" s="21"/>
      <c r="H17" s="21"/>
      <c r="I17" s="21"/>
      <c r="J17" s="47">
        <f t="shared" si="0"/>
        <v>0</v>
      </c>
      <c r="K17" s="47" t="str">
        <f t="shared" si="1"/>
        <v>0</v>
      </c>
      <c r="L17" s="21"/>
      <c r="M17" s="15"/>
    </row>
    <row r="18" spans="1:13" ht="18" customHeight="1" x14ac:dyDescent="0.2">
      <c r="A18" s="22">
        <v>11</v>
      </c>
      <c r="B18" s="82">
        <v>7024</v>
      </c>
      <c r="C18" s="85" t="s">
        <v>13</v>
      </c>
      <c r="D18" s="86" t="s">
        <v>85</v>
      </c>
      <c r="E18" s="87" t="s">
        <v>86</v>
      </c>
      <c r="F18" s="21"/>
      <c r="G18" s="21"/>
      <c r="H18" s="21"/>
      <c r="I18" s="21"/>
      <c r="J18" s="47">
        <f t="shared" si="0"/>
        <v>0</v>
      </c>
      <c r="K18" s="47" t="str">
        <f t="shared" si="1"/>
        <v>0</v>
      </c>
      <c r="L18" s="21"/>
      <c r="M18" s="15"/>
    </row>
    <row r="19" spans="1:13" ht="18" customHeight="1" x14ac:dyDescent="0.2">
      <c r="A19" s="22">
        <v>12</v>
      </c>
      <c r="B19" s="81">
        <v>7044</v>
      </c>
      <c r="C19" s="85" t="s">
        <v>13</v>
      </c>
      <c r="D19" s="97" t="s">
        <v>87</v>
      </c>
      <c r="E19" s="98" t="s">
        <v>88</v>
      </c>
      <c r="F19" s="21"/>
      <c r="G19" s="21"/>
      <c r="H19" s="21"/>
      <c r="I19" s="21"/>
      <c r="J19" s="47">
        <f t="shared" si="0"/>
        <v>0</v>
      </c>
      <c r="K19" s="47" t="str">
        <f t="shared" si="1"/>
        <v>0</v>
      </c>
      <c r="L19" s="21"/>
      <c r="M19" s="15"/>
    </row>
    <row r="20" spans="1:13" ht="18" customHeight="1" x14ac:dyDescent="0.2">
      <c r="A20" s="22">
        <v>13</v>
      </c>
      <c r="B20" s="81">
        <v>7537</v>
      </c>
      <c r="C20" s="88" t="s">
        <v>13</v>
      </c>
      <c r="D20" s="89" t="s">
        <v>89</v>
      </c>
      <c r="E20" s="90" t="s">
        <v>90</v>
      </c>
      <c r="F20" s="21"/>
      <c r="G20" s="21"/>
      <c r="H20" s="21"/>
      <c r="I20" s="21"/>
      <c r="J20" s="47">
        <f t="shared" si="0"/>
        <v>0</v>
      </c>
      <c r="K20" s="47" t="str">
        <f t="shared" si="1"/>
        <v>0</v>
      </c>
      <c r="L20" s="21"/>
      <c r="M20" s="15"/>
    </row>
    <row r="21" spans="1:13" ht="18" customHeight="1" x14ac:dyDescent="0.2">
      <c r="A21" s="22">
        <v>14</v>
      </c>
      <c r="B21" s="81">
        <v>7831</v>
      </c>
      <c r="C21" s="88" t="s">
        <v>13</v>
      </c>
      <c r="D21" s="89" t="s">
        <v>91</v>
      </c>
      <c r="E21" s="90" t="s">
        <v>92</v>
      </c>
      <c r="F21" s="21"/>
      <c r="G21" s="21"/>
      <c r="H21" s="21"/>
      <c r="I21" s="21"/>
      <c r="J21" s="47">
        <f t="shared" si="0"/>
        <v>0</v>
      </c>
      <c r="K21" s="47" t="str">
        <f t="shared" si="1"/>
        <v>0</v>
      </c>
      <c r="L21" s="21"/>
      <c r="M21" s="15"/>
    </row>
    <row r="22" spans="1:13" ht="18" customHeight="1" x14ac:dyDescent="0.2">
      <c r="A22" s="22">
        <v>15</v>
      </c>
      <c r="B22" s="82">
        <v>6552</v>
      </c>
      <c r="C22" s="85" t="s">
        <v>18</v>
      </c>
      <c r="D22" s="86" t="s">
        <v>93</v>
      </c>
      <c r="E22" s="87" t="s">
        <v>94</v>
      </c>
      <c r="F22" s="21"/>
      <c r="G22" s="21"/>
      <c r="H22" s="21"/>
      <c r="I22" s="21"/>
      <c r="J22" s="47">
        <f t="shared" si="0"/>
        <v>0</v>
      </c>
      <c r="K22" s="47" t="str">
        <f t="shared" si="1"/>
        <v>0</v>
      </c>
      <c r="L22" s="21"/>
      <c r="M22" s="15"/>
    </row>
    <row r="23" spans="1:13" ht="18" customHeight="1" x14ac:dyDescent="0.2">
      <c r="A23" s="22">
        <v>16</v>
      </c>
      <c r="B23" s="82">
        <v>6585</v>
      </c>
      <c r="C23" s="85" t="s">
        <v>18</v>
      </c>
      <c r="D23" s="86" t="s">
        <v>95</v>
      </c>
      <c r="E23" s="87" t="s">
        <v>96</v>
      </c>
      <c r="F23" s="21"/>
      <c r="G23" s="21"/>
      <c r="H23" s="21"/>
      <c r="I23" s="21"/>
      <c r="J23" s="47">
        <f t="shared" si="0"/>
        <v>0</v>
      </c>
      <c r="K23" s="47" t="str">
        <f t="shared" si="1"/>
        <v>0</v>
      </c>
      <c r="L23" s="21"/>
      <c r="M23" s="15"/>
    </row>
    <row r="24" spans="1:13" ht="18" customHeight="1" x14ac:dyDescent="0.2">
      <c r="A24" s="22">
        <v>17</v>
      </c>
      <c r="B24" s="82">
        <v>6586</v>
      </c>
      <c r="C24" s="85" t="s">
        <v>18</v>
      </c>
      <c r="D24" s="86" t="s">
        <v>97</v>
      </c>
      <c r="E24" s="87" t="s">
        <v>98</v>
      </c>
      <c r="F24" s="21"/>
      <c r="G24" s="21"/>
      <c r="H24" s="21"/>
      <c r="I24" s="21"/>
      <c r="J24" s="47">
        <f t="shared" si="0"/>
        <v>0</v>
      </c>
      <c r="K24" s="47" t="str">
        <f t="shared" si="1"/>
        <v>0</v>
      </c>
      <c r="L24" s="21"/>
      <c r="M24" s="15"/>
    </row>
    <row r="25" spans="1:13" ht="18" customHeight="1" x14ac:dyDescent="0.2">
      <c r="A25" s="22">
        <v>18</v>
      </c>
      <c r="B25" s="82">
        <v>6587</v>
      </c>
      <c r="C25" s="85" t="s">
        <v>18</v>
      </c>
      <c r="D25" s="86" t="s">
        <v>99</v>
      </c>
      <c r="E25" s="87" t="s">
        <v>100</v>
      </c>
      <c r="F25" s="21"/>
      <c r="G25" s="21"/>
      <c r="H25" s="21"/>
      <c r="I25" s="21"/>
      <c r="J25" s="47">
        <f t="shared" si="0"/>
        <v>0</v>
      </c>
      <c r="K25" s="47" t="str">
        <f t="shared" si="1"/>
        <v>0</v>
      </c>
      <c r="L25" s="21"/>
      <c r="M25" s="15"/>
    </row>
    <row r="26" spans="1:13" ht="18" customHeight="1" x14ac:dyDescent="0.2">
      <c r="A26" s="22">
        <v>19</v>
      </c>
      <c r="B26" s="82">
        <v>6589</v>
      </c>
      <c r="C26" s="91" t="s">
        <v>18</v>
      </c>
      <c r="D26" s="92" t="s">
        <v>101</v>
      </c>
      <c r="E26" s="93" t="s">
        <v>102</v>
      </c>
      <c r="F26" s="21"/>
      <c r="G26" s="21"/>
      <c r="H26" s="21"/>
      <c r="I26" s="21"/>
      <c r="J26" s="47">
        <f t="shared" si="0"/>
        <v>0</v>
      </c>
      <c r="K26" s="47" t="str">
        <f t="shared" si="1"/>
        <v>0</v>
      </c>
      <c r="L26" s="21"/>
      <c r="M26" s="15"/>
    </row>
    <row r="27" spans="1:13" ht="18" customHeight="1" x14ac:dyDescent="0.2">
      <c r="A27" s="22">
        <v>20</v>
      </c>
      <c r="B27" s="82">
        <v>6590</v>
      </c>
      <c r="C27" s="85" t="s">
        <v>18</v>
      </c>
      <c r="D27" s="86" t="s">
        <v>103</v>
      </c>
      <c r="E27" s="87" t="s">
        <v>104</v>
      </c>
      <c r="F27" s="21"/>
      <c r="G27" s="21"/>
      <c r="H27" s="21"/>
      <c r="I27" s="21"/>
      <c r="J27" s="47">
        <f t="shared" si="0"/>
        <v>0</v>
      </c>
      <c r="K27" s="47" t="str">
        <f t="shared" si="1"/>
        <v>0</v>
      </c>
      <c r="L27" s="21"/>
      <c r="M27" s="15"/>
    </row>
    <row r="28" spans="1:13" ht="18" customHeight="1" x14ac:dyDescent="0.2">
      <c r="A28" s="22">
        <v>21</v>
      </c>
      <c r="B28" s="82">
        <v>6591</v>
      </c>
      <c r="C28" s="85" t="s">
        <v>18</v>
      </c>
      <c r="D28" s="86" t="s">
        <v>105</v>
      </c>
      <c r="E28" s="87" t="s">
        <v>106</v>
      </c>
      <c r="F28" s="21"/>
      <c r="G28" s="21"/>
      <c r="H28" s="21"/>
      <c r="I28" s="21"/>
      <c r="J28" s="47">
        <f t="shared" si="0"/>
        <v>0</v>
      </c>
      <c r="K28" s="47" t="str">
        <f t="shared" si="1"/>
        <v>0</v>
      </c>
      <c r="L28" s="21"/>
      <c r="M28" s="15"/>
    </row>
    <row r="29" spans="1:13" ht="18" customHeight="1" x14ac:dyDescent="0.2">
      <c r="A29" s="22">
        <v>22</v>
      </c>
      <c r="B29" s="82">
        <v>6592</v>
      </c>
      <c r="C29" s="85" t="s">
        <v>18</v>
      </c>
      <c r="D29" s="86" t="s">
        <v>107</v>
      </c>
      <c r="E29" s="87" t="s">
        <v>108</v>
      </c>
      <c r="F29" s="21"/>
      <c r="G29" s="21"/>
      <c r="H29" s="21"/>
      <c r="I29" s="21"/>
      <c r="J29" s="47">
        <f t="shared" si="0"/>
        <v>0</v>
      </c>
      <c r="K29" s="47" t="str">
        <f t="shared" si="1"/>
        <v>0</v>
      </c>
      <c r="L29" s="21"/>
      <c r="M29" s="15"/>
    </row>
    <row r="30" spans="1:13" ht="18" customHeight="1" x14ac:dyDescent="0.2">
      <c r="A30" s="22">
        <v>23</v>
      </c>
      <c r="B30" s="82">
        <v>6605</v>
      </c>
      <c r="C30" s="85" t="s">
        <v>18</v>
      </c>
      <c r="D30" s="86" t="s">
        <v>109</v>
      </c>
      <c r="E30" s="87" t="s">
        <v>110</v>
      </c>
      <c r="F30" s="21"/>
      <c r="G30" s="21"/>
      <c r="H30" s="21"/>
      <c r="I30" s="21"/>
      <c r="J30" s="47">
        <f t="shared" si="0"/>
        <v>0</v>
      </c>
      <c r="K30" s="47" t="str">
        <f t="shared" si="1"/>
        <v>0</v>
      </c>
      <c r="L30" s="21"/>
      <c r="M30" s="15"/>
    </row>
    <row r="31" spans="1:13" ht="18" customHeight="1" x14ac:dyDescent="0.2">
      <c r="A31" s="22">
        <v>24</v>
      </c>
      <c r="B31" s="82">
        <v>6631</v>
      </c>
      <c r="C31" s="85" t="s">
        <v>18</v>
      </c>
      <c r="D31" s="86" t="s">
        <v>111</v>
      </c>
      <c r="E31" s="87" t="s">
        <v>112</v>
      </c>
      <c r="F31" s="21"/>
      <c r="G31" s="21"/>
      <c r="H31" s="21"/>
      <c r="I31" s="21"/>
      <c r="J31" s="47">
        <f t="shared" si="0"/>
        <v>0</v>
      </c>
      <c r="K31" s="47" t="str">
        <f t="shared" si="1"/>
        <v>0</v>
      </c>
      <c r="L31" s="21"/>
      <c r="M31" s="15"/>
    </row>
    <row r="32" spans="1:13" ht="18" customHeight="1" x14ac:dyDescent="0.2">
      <c r="A32" s="22">
        <v>25</v>
      </c>
      <c r="B32" s="83">
        <v>6635</v>
      </c>
      <c r="C32" s="85" t="s">
        <v>18</v>
      </c>
      <c r="D32" s="86" t="s">
        <v>113</v>
      </c>
      <c r="E32" s="87" t="s">
        <v>14</v>
      </c>
      <c r="F32" s="21"/>
      <c r="G32" s="21"/>
      <c r="H32" s="21"/>
      <c r="I32" s="21"/>
      <c r="J32" s="47">
        <f t="shared" si="0"/>
        <v>0</v>
      </c>
      <c r="K32" s="47" t="str">
        <f t="shared" si="1"/>
        <v>0</v>
      </c>
      <c r="L32" s="21"/>
      <c r="M32" s="15"/>
    </row>
    <row r="33" spans="1:13" ht="18" customHeight="1" x14ac:dyDescent="0.2">
      <c r="A33" s="22">
        <v>26</v>
      </c>
      <c r="B33" s="82">
        <v>6636</v>
      </c>
      <c r="C33" s="85" t="s">
        <v>18</v>
      </c>
      <c r="D33" s="86" t="s">
        <v>114</v>
      </c>
      <c r="E33" s="87" t="s">
        <v>115</v>
      </c>
      <c r="F33" s="21"/>
      <c r="G33" s="21"/>
      <c r="H33" s="21"/>
      <c r="I33" s="21"/>
      <c r="J33" s="47">
        <f t="shared" si="0"/>
        <v>0</v>
      </c>
      <c r="K33" s="47" t="str">
        <f t="shared" si="1"/>
        <v>0</v>
      </c>
      <c r="L33" s="21"/>
      <c r="M33" s="15"/>
    </row>
    <row r="34" spans="1:13" ht="18" customHeight="1" x14ac:dyDescent="0.2">
      <c r="A34" s="22">
        <v>27</v>
      </c>
      <c r="B34" s="82">
        <v>6637</v>
      </c>
      <c r="C34" s="85" t="s">
        <v>18</v>
      </c>
      <c r="D34" s="86" t="s">
        <v>116</v>
      </c>
      <c r="E34" s="87" t="s">
        <v>117</v>
      </c>
      <c r="F34" s="21"/>
      <c r="G34" s="21"/>
      <c r="H34" s="21"/>
      <c r="I34" s="21"/>
      <c r="J34" s="47">
        <f t="shared" si="0"/>
        <v>0</v>
      </c>
      <c r="K34" s="47" t="str">
        <f t="shared" si="1"/>
        <v>0</v>
      </c>
      <c r="L34" s="21"/>
      <c r="M34" s="15"/>
    </row>
    <row r="35" spans="1:13" ht="18" customHeight="1" x14ac:dyDescent="0.2">
      <c r="A35" s="22">
        <v>28</v>
      </c>
      <c r="B35" s="82">
        <v>6686</v>
      </c>
      <c r="C35" s="85" t="s">
        <v>18</v>
      </c>
      <c r="D35" s="86" t="s">
        <v>118</v>
      </c>
      <c r="E35" s="87" t="s">
        <v>119</v>
      </c>
      <c r="F35" s="21"/>
      <c r="G35" s="21"/>
      <c r="H35" s="21"/>
      <c r="I35" s="21"/>
      <c r="J35" s="47">
        <f t="shared" si="0"/>
        <v>0</v>
      </c>
      <c r="K35" s="47" t="str">
        <f t="shared" si="1"/>
        <v>0</v>
      </c>
      <c r="L35" s="21"/>
      <c r="M35" s="15"/>
    </row>
    <row r="36" spans="1:13" ht="18" customHeight="1" x14ac:dyDescent="0.2">
      <c r="A36" s="22">
        <v>29</v>
      </c>
      <c r="B36" s="82">
        <v>6687</v>
      </c>
      <c r="C36" s="85" t="s">
        <v>18</v>
      </c>
      <c r="D36" s="86" t="s">
        <v>120</v>
      </c>
      <c r="E36" s="87" t="s">
        <v>121</v>
      </c>
      <c r="F36" s="21"/>
      <c r="G36" s="21"/>
      <c r="H36" s="21"/>
      <c r="I36" s="21"/>
      <c r="J36" s="47">
        <f t="shared" si="0"/>
        <v>0</v>
      </c>
      <c r="K36" s="47" t="str">
        <f t="shared" si="1"/>
        <v>0</v>
      </c>
      <c r="L36" s="21"/>
      <c r="M36" s="15"/>
    </row>
    <row r="37" spans="1:13" ht="18" customHeight="1" x14ac:dyDescent="0.2">
      <c r="A37" s="22">
        <v>30</v>
      </c>
      <c r="B37" s="82">
        <v>6723</v>
      </c>
      <c r="C37" s="85" t="s">
        <v>18</v>
      </c>
      <c r="D37" s="86" t="s">
        <v>122</v>
      </c>
      <c r="E37" s="87" t="s">
        <v>123</v>
      </c>
      <c r="F37" s="21"/>
      <c r="G37" s="21"/>
      <c r="H37" s="21"/>
      <c r="I37" s="21"/>
      <c r="J37" s="47">
        <f t="shared" si="0"/>
        <v>0</v>
      </c>
      <c r="K37" s="47" t="str">
        <f t="shared" si="1"/>
        <v>0</v>
      </c>
      <c r="L37" s="21"/>
      <c r="M37" s="15"/>
    </row>
    <row r="38" spans="1:13" ht="18" customHeight="1" x14ac:dyDescent="0.2">
      <c r="A38" s="22">
        <v>31</v>
      </c>
      <c r="B38" s="81">
        <v>7035</v>
      </c>
      <c r="C38" s="85" t="s">
        <v>18</v>
      </c>
      <c r="D38" s="86" t="s">
        <v>124</v>
      </c>
      <c r="E38" s="87" t="s">
        <v>125</v>
      </c>
      <c r="F38" s="21"/>
      <c r="G38" s="21"/>
      <c r="H38" s="21"/>
      <c r="I38" s="21"/>
      <c r="J38" s="47">
        <f t="shared" si="0"/>
        <v>0</v>
      </c>
      <c r="K38" s="47" t="str">
        <f t="shared" si="1"/>
        <v>0</v>
      </c>
      <c r="L38" s="21"/>
      <c r="M38" s="15"/>
    </row>
    <row r="39" spans="1:13" ht="18" customHeight="1" x14ac:dyDescent="0.2">
      <c r="A39" s="22">
        <v>32</v>
      </c>
      <c r="B39" s="84">
        <v>7530</v>
      </c>
      <c r="C39" s="94" t="s">
        <v>18</v>
      </c>
      <c r="D39" s="95" t="s">
        <v>126</v>
      </c>
      <c r="E39" s="96" t="s">
        <v>15</v>
      </c>
      <c r="F39" s="21"/>
      <c r="G39" s="21"/>
      <c r="H39" s="21"/>
      <c r="I39" s="21"/>
      <c r="J39" s="47">
        <f t="shared" si="0"/>
        <v>0</v>
      </c>
      <c r="K39" s="47" t="str">
        <f t="shared" si="1"/>
        <v>0</v>
      </c>
      <c r="L39" s="21"/>
      <c r="M39" s="15"/>
    </row>
    <row r="40" spans="1:13" ht="18" customHeight="1" x14ac:dyDescent="0.2">
      <c r="A40" s="22">
        <v>33</v>
      </c>
      <c r="B40" s="81">
        <v>7531</v>
      </c>
      <c r="C40" s="85" t="s">
        <v>18</v>
      </c>
      <c r="D40" s="86" t="s">
        <v>127</v>
      </c>
      <c r="E40" s="87" t="s">
        <v>128</v>
      </c>
      <c r="F40" s="21"/>
      <c r="G40" s="21"/>
      <c r="H40" s="21"/>
      <c r="I40" s="21"/>
      <c r="J40" s="47">
        <f t="shared" si="0"/>
        <v>0</v>
      </c>
      <c r="K40" s="47" t="str">
        <f t="shared" si="1"/>
        <v>0</v>
      </c>
      <c r="L40" s="21"/>
      <c r="M40" s="15"/>
    </row>
    <row r="41" spans="1:13" ht="18" customHeight="1" x14ac:dyDescent="0.2">
      <c r="A41" s="2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8" customHeight="1" x14ac:dyDescent="0.2">
      <c r="A42" s="26"/>
      <c r="B42" s="15"/>
      <c r="C42" s="15"/>
      <c r="D42" s="141" t="s">
        <v>19</v>
      </c>
      <c r="E42" s="142"/>
      <c r="F42" s="142"/>
      <c r="G42" s="142"/>
      <c r="H42" s="128" t="s">
        <v>20</v>
      </c>
      <c r="I42" s="143"/>
      <c r="J42" s="143"/>
      <c r="K42" s="143"/>
      <c r="L42" s="129" t="s">
        <v>21</v>
      </c>
      <c r="M42" s="130"/>
    </row>
    <row r="43" spans="1:13" ht="18" customHeight="1" x14ac:dyDescent="0.2">
      <c r="A43" s="26"/>
      <c r="B43" s="15"/>
      <c r="C43" s="15"/>
      <c r="D43" s="23" t="s">
        <v>5</v>
      </c>
      <c r="E43" s="24" t="s">
        <v>22</v>
      </c>
      <c r="F43" s="142" t="s">
        <v>23</v>
      </c>
      <c r="G43" s="142"/>
      <c r="H43" s="41"/>
      <c r="I43" s="140" t="s">
        <v>24</v>
      </c>
      <c r="J43" s="140"/>
      <c r="K43" s="140"/>
      <c r="L43" s="52"/>
      <c r="M43" s="41"/>
    </row>
    <row r="44" spans="1:13" ht="18" customHeight="1" x14ac:dyDescent="0.55000000000000004">
      <c r="A44" s="26"/>
      <c r="B44" s="15"/>
      <c r="C44" s="15"/>
      <c r="D44" s="25">
        <v>4</v>
      </c>
      <c r="E44" s="14">
        <f>COUNTIF(K8:K40,"4")</f>
        <v>0</v>
      </c>
      <c r="F44" s="136">
        <f>(E44*100)/E53</f>
        <v>0</v>
      </c>
      <c r="G44" s="136"/>
      <c r="H44" s="41"/>
      <c r="I44" s="137" t="s">
        <v>25</v>
      </c>
      <c r="J44" s="137"/>
      <c r="K44" s="137"/>
      <c r="L44" s="52"/>
      <c r="M44" s="41"/>
    </row>
    <row r="45" spans="1:13" ht="18" customHeight="1" x14ac:dyDescent="0.55000000000000004">
      <c r="A45" s="26"/>
      <c r="B45" s="15"/>
      <c r="C45" s="15"/>
      <c r="D45" s="14">
        <v>3.5</v>
      </c>
      <c r="E45" s="40">
        <f>COUNTIF(K8:K40,"3.5")</f>
        <v>0</v>
      </c>
      <c r="F45" s="136">
        <f>(E45*100)/E53</f>
        <v>0</v>
      </c>
      <c r="G45" s="136"/>
      <c r="H45" s="131"/>
      <c r="I45" s="144"/>
      <c r="J45" s="144"/>
      <c r="K45" s="144"/>
      <c r="L45" s="132"/>
      <c r="M45" s="41"/>
    </row>
    <row r="46" spans="1:13" ht="18" customHeight="1" x14ac:dyDescent="0.55000000000000004">
      <c r="A46" s="26"/>
      <c r="B46" s="15"/>
      <c r="C46" s="15"/>
      <c r="D46" s="14">
        <v>3</v>
      </c>
      <c r="E46" s="40">
        <f>COUNTIF(K8:K40,"3")</f>
        <v>0</v>
      </c>
      <c r="F46" s="136">
        <f>(E46*100)/E53</f>
        <v>0</v>
      </c>
      <c r="G46" s="136"/>
      <c r="H46" s="128" t="s">
        <v>20</v>
      </c>
      <c r="I46" s="137"/>
      <c r="J46" s="137"/>
      <c r="K46" s="137"/>
      <c r="L46" s="52"/>
      <c r="M46" s="41"/>
    </row>
    <row r="47" spans="1:13" ht="18" customHeight="1" x14ac:dyDescent="0.55000000000000004">
      <c r="A47" s="26"/>
      <c r="B47" s="15"/>
      <c r="C47" s="15"/>
      <c r="D47" s="14">
        <v>2.5</v>
      </c>
      <c r="E47" s="40">
        <f>COUNTIF(K8:K40,"2.5")</f>
        <v>0</v>
      </c>
      <c r="F47" s="136">
        <f>(E47*100)/E53</f>
        <v>0</v>
      </c>
      <c r="G47" s="136"/>
      <c r="H47" s="133"/>
      <c r="I47" s="140" t="s">
        <v>26</v>
      </c>
      <c r="J47" s="140"/>
      <c r="K47" s="140"/>
      <c r="L47" s="134"/>
      <c r="M47" s="133"/>
    </row>
    <row r="48" spans="1:13" ht="18" customHeight="1" x14ac:dyDescent="0.55000000000000004">
      <c r="A48" s="26"/>
      <c r="B48" s="15"/>
      <c r="C48" s="15"/>
      <c r="D48" s="14">
        <v>2</v>
      </c>
      <c r="E48" s="40">
        <f>COUNTIF(K8:K40,"2")</f>
        <v>0</v>
      </c>
      <c r="F48" s="136">
        <f>(E48*100)/E53</f>
        <v>0</v>
      </c>
      <c r="G48" s="136"/>
      <c r="H48" s="138" t="s">
        <v>27</v>
      </c>
      <c r="I48" s="139"/>
      <c r="J48" s="139"/>
      <c r="K48" s="139"/>
      <c r="L48" s="139"/>
      <c r="M48" s="139"/>
    </row>
    <row r="49" spans="1:13" ht="18" customHeight="1" x14ac:dyDescent="0.55000000000000004">
      <c r="A49" s="26"/>
      <c r="B49" s="15"/>
      <c r="C49" s="15"/>
      <c r="D49" s="14">
        <v>1.5</v>
      </c>
      <c r="E49" s="40">
        <f>COUNTIF(K8:K40,"1.5")</f>
        <v>0</v>
      </c>
      <c r="F49" s="136">
        <f>(E49*100)/E53</f>
        <v>0</v>
      </c>
      <c r="G49" s="136"/>
      <c r="H49" s="41"/>
      <c r="I49" s="41"/>
      <c r="J49" s="41"/>
      <c r="K49" s="41"/>
      <c r="L49" s="41"/>
      <c r="M49" s="41"/>
    </row>
    <row r="50" spans="1:13" ht="18" customHeight="1" x14ac:dyDescent="0.55000000000000004">
      <c r="A50" s="26"/>
      <c r="B50" s="15"/>
      <c r="C50" s="15"/>
      <c r="D50" s="14">
        <v>1</v>
      </c>
      <c r="E50" s="40">
        <f>COUNTIF(K8:K40,"1")</f>
        <v>0</v>
      </c>
      <c r="F50" s="136">
        <f>(E50*100)/E53</f>
        <v>0</v>
      </c>
      <c r="G50" s="136"/>
      <c r="H50" s="128" t="s">
        <v>20</v>
      </c>
      <c r="I50" s="137"/>
      <c r="J50" s="137"/>
      <c r="K50" s="137"/>
      <c r="L50" s="52"/>
      <c r="M50" s="41"/>
    </row>
    <row r="51" spans="1:13" ht="18" customHeight="1" x14ac:dyDescent="0.55000000000000004">
      <c r="A51" s="26"/>
      <c r="B51" s="15"/>
      <c r="C51" s="15"/>
      <c r="D51" s="14">
        <v>0</v>
      </c>
      <c r="E51" s="40">
        <f>COUNTIF(K8:K40,"0")</f>
        <v>33</v>
      </c>
      <c r="F51" s="136">
        <f>(E51*100)/E53</f>
        <v>100</v>
      </c>
      <c r="G51" s="136"/>
      <c r="H51" s="41"/>
      <c r="I51" s="137" t="s">
        <v>28</v>
      </c>
      <c r="J51" s="137"/>
      <c r="K51" s="137"/>
      <c r="L51" s="52"/>
      <c r="M51" s="41"/>
    </row>
    <row r="52" spans="1:13" ht="18" customHeight="1" x14ac:dyDescent="0.55000000000000004">
      <c r="A52" s="26"/>
      <c r="B52" s="15"/>
      <c r="C52" s="15"/>
      <c r="D52" s="14" t="s">
        <v>29</v>
      </c>
      <c r="E52" s="40">
        <f>COUNTIF(K8:K40,"ร")</f>
        <v>0</v>
      </c>
      <c r="F52" s="136">
        <f>(E52*100)/E53</f>
        <v>0</v>
      </c>
      <c r="G52" s="136"/>
      <c r="H52" s="41"/>
      <c r="I52" s="137" t="s">
        <v>30</v>
      </c>
      <c r="J52" s="137"/>
      <c r="K52" s="137"/>
      <c r="L52" s="52"/>
      <c r="M52" s="41"/>
    </row>
    <row r="53" spans="1:13" ht="18" customHeight="1" x14ac:dyDescent="0.55000000000000004">
      <c r="D53" s="135" t="s">
        <v>11</v>
      </c>
      <c r="E53" s="135">
        <f>SUM(E44:E52)</f>
        <v>33</v>
      </c>
      <c r="F53" s="136">
        <f>SUM(F44:F52)</f>
        <v>100</v>
      </c>
      <c r="G53" s="136"/>
    </row>
  </sheetData>
  <mergeCells count="33">
    <mergeCell ref="A1:L1"/>
    <mergeCell ref="A2:L2"/>
    <mergeCell ref="A3:L3"/>
    <mergeCell ref="A4:A7"/>
    <mergeCell ref="C4:E7"/>
    <mergeCell ref="F4:J4"/>
    <mergeCell ref="K4:K7"/>
    <mergeCell ref="L4:L7"/>
    <mergeCell ref="G5:G6"/>
    <mergeCell ref="I5:I6"/>
    <mergeCell ref="J5:J6"/>
    <mergeCell ref="F47:G47"/>
    <mergeCell ref="I47:K47"/>
    <mergeCell ref="D42:G42"/>
    <mergeCell ref="I42:K42"/>
    <mergeCell ref="F43:G43"/>
    <mergeCell ref="I43:K43"/>
    <mergeCell ref="F44:G44"/>
    <mergeCell ref="I44:K44"/>
    <mergeCell ref="F45:G45"/>
    <mergeCell ref="I45:K45"/>
    <mergeCell ref="F46:G46"/>
    <mergeCell ref="I46:K46"/>
    <mergeCell ref="F53:G53"/>
    <mergeCell ref="F52:G52"/>
    <mergeCell ref="I52:K52"/>
    <mergeCell ref="F48:G48"/>
    <mergeCell ref="H48:M48"/>
    <mergeCell ref="F49:G49"/>
    <mergeCell ref="F50:G50"/>
    <mergeCell ref="I50:K50"/>
    <mergeCell ref="F51:G51"/>
    <mergeCell ref="I51:K51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Normal="100" workbookViewId="0">
      <selection activeCell="L4" sqref="L4:L7"/>
    </sheetView>
  </sheetViews>
  <sheetFormatPr defaultRowHeight="18" customHeight="1" x14ac:dyDescent="0.2"/>
  <cols>
    <col min="1" max="1" width="5.875" customWidth="1"/>
    <col min="3" max="3" width="5.125" customWidth="1"/>
    <col min="10" max="10" width="6" customWidth="1"/>
    <col min="12" max="12" width="18.75" customWidth="1"/>
  </cols>
  <sheetData>
    <row r="1" spans="1:13" ht="18" customHeight="1" x14ac:dyDescent="0.2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28"/>
    </row>
    <row r="2" spans="1:13" ht="18" customHeight="1" x14ac:dyDescent="0.2">
      <c r="A2" s="145" t="s">
        <v>243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28"/>
    </row>
    <row r="3" spans="1:13" ht="18" customHeight="1" x14ac:dyDescent="0.2">
      <c r="A3" s="146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28"/>
    </row>
    <row r="4" spans="1:13" ht="18" customHeight="1" x14ac:dyDescent="0.2">
      <c r="A4" s="141" t="s">
        <v>2</v>
      </c>
      <c r="B4" s="29"/>
      <c r="C4" s="149" t="s">
        <v>3</v>
      </c>
      <c r="D4" s="150"/>
      <c r="E4" s="151"/>
      <c r="F4" s="156" t="s">
        <v>4</v>
      </c>
      <c r="G4" s="157"/>
      <c r="H4" s="157"/>
      <c r="I4" s="157"/>
      <c r="J4" s="158"/>
      <c r="K4" s="141" t="s">
        <v>5</v>
      </c>
      <c r="L4" s="141" t="s">
        <v>245</v>
      </c>
      <c r="M4" s="28"/>
    </row>
    <row r="5" spans="1:13" ht="18" customHeight="1" x14ac:dyDescent="0.2">
      <c r="A5" s="147"/>
      <c r="B5" s="30" t="s">
        <v>6</v>
      </c>
      <c r="C5" s="152"/>
      <c r="D5" s="145"/>
      <c r="E5" s="153"/>
      <c r="F5" s="31" t="s">
        <v>7</v>
      </c>
      <c r="G5" s="141" t="s">
        <v>8</v>
      </c>
      <c r="H5" s="31" t="s">
        <v>9</v>
      </c>
      <c r="I5" s="141" t="s">
        <v>10</v>
      </c>
      <c r="J5" s="141" t="s">
        <v>11</v>
      </c>
      <c r="K5" s="147"/>
      <c r="L5" s="147"/>
      <c r="M5" s="28"/>
    </row>
    <row r="6" spans="1:13" ht="18" customHeight="1" x14ac:dyDescent="0.2">
      <c r="A6" s="147"/>
      <c r="B6" s="30" t="s">
        <v>12</v>
      </c>
      <c r="C6" s="152"/>
      <c r="D6" s="145"/>
      <c r="E6" s="153"/>
      <c r="F6" s="32" t="s">
        <v>8</v>
      </c>
      <c r="G6" s="148"/>
      <c r="H6" s="32" t="s">
        <v>8</v>
      </c>
      <c r="I6" s="148"/>
      <c r="J6" s="148"/>
      <c r="K6" s="147"/>
      <c r="L6" s="147"/>
      <c r="M6" s="28"/>
    </row>
    <row r="7" spans="1:13" ht="18" customHeight="1" x14ac:dyDescent="0.2">
      <c r="A7" s="148"/>
      <c r="B7" s="32"/>
      <c r="C7" s="154"/>
      <c r="D7" s="146"/>
      <c r="E7" s="155"/>
      <c r="F7" s="33">
        <v>30</v>
      </c>
      <c r="G7" s="33">
        <v>20</v>
      </c>
      <c r="H7" s="33">
        <v>20</v>
      </c>
      <c r="I7" s="33">
        <v>30</v>
      </c>
      <c r="J7" s="33">
        <v>100</v>
      </c>
      <c r="K7" s="148"/>
      <c r="L7" s="148"/>
      <c r="M7" s="28"/>
    </row>
    <row r="8" spans="1:13" ht="18" customHeight="1" x14ac:dyDescent="0.2">
      <c r="A8" s="35">
        <v>1</v>
      </c>
      <c r="B8" s="100">
        <v>6512</v>
      </c>
      <c r="C8" s="102" t="s">
        <v>13</v>
      </c>
      <c r="D8" s="103" t="s">
        <v>129</v>
      </c>
      <c r="E8" s="104" t="s">
        <v>130</v>
      </c>
      <c r="F8" s="34">
        <v>3</v>
      </c>
      <c r="G8" s="34"/>
      <c r="H8" s="34"/>
      <c r="I8" s="34"/>
      <c r="J8" s="34">
        <f>SUM(F8:I8)</f>
        <v>3</v>
      </c>
      <c r="K8" s="47" t="str">
        <f>IF(J8&gt;=80,"4",IF(J8&gt;=75,"3.5",IF(J8&gt;=70,"3", IF(J8&gt;=65,"2.5", IF(J8&gt;=60,"2", IF(J8&gt;=55,"1.5", IF(J8&gt;=50,"1", IF(J8&lt;=49,"0"))))))))</f>
        <v>0</v>
      </c>
      <c r="L8" s="34"/>
      <c r="M8" s="28"/>
    </row>
    <row r="9" spans="1:13" ht="18" customHeight="1" x14ac:dyDescent="0.2">
      <c r="A9" s="35">
        <v>2</v>
      </c>
      <c r="B9" s="100">
        <v>6541</v>
      </c>
      <c r="C9" s="102" t="s">
        <v>13</v>
      </c>
      <c r="D9" s="103" t="s">
        <v>131</v>
      </c>
      <c r="E9" s="104" t="s">
        <v>132</v>
      </c>
      <c r="F9" s="34"/>
      <c r="G9" s="34"/>
      <c r="H9" s="34"/>
      <c r="I9" s="34"/>
      <c r="J9" s="47">
        <f t="shared" ref="J9:J40" si="0">SUM(F9:I9)</f>
        <v>0</v>
      </c>
      <c r="K9" s="47" t="str">
        <f t="shared" ref="K9:K40" si="1">IF(J9&gt;=80,"4",IF(J9&gt;=75,"3.5",IF(J9&gt;=70,"3", IF(J9&gt;=65,"2.5", IF(J9&gt;=60,"2", IF(J9&gt;=55,"1.5", IF(J9&gt;=50,"1", IF(J9&lt;=49,"0"))))))))</f>
        <v>0</v>
      </c>
      <c r="L9" s="34"/>
      <c r="M9" s="28"/>
    </row>
    <row r="10" spans="1:13" ht="18" customHeight="1" x14ac:dyDescent="0.2">
      <c r="A10" s="35">
        <v>3</v>
      </c>
      <c r="B10" s="100">
        <v>6542</v>
      </c>
      <c r="C10" s="102" t="s">
        <v>13</v>
      </c>
      <c r="D10" s="103" t="s">
        <v>133</v>
      </c>
      <c r="E10" s="104" t="s">
        <v>134</v>
      </c>
      <c r="F10" s="34"/>
      <c r="G10" s="34"/>
      <c r="H10" s="34"/>
      <c r="I10" s="34"/>
      <c r="J10" s="47">
        <f t="shared" si="0"/>
        <v>0</v>
      </c>
      <c r="K10" s="47" t="str">
        <f t="shared" si="1"/>
        <v>0</v>
      </c>
      <c r="L10" s="34"/>
      <c r="M10" s="28"/>
    </row>
    <row r="11" spans="1:13" ht="18" customHeight="1" x14ac:dyDescent="0.2">
      <c r="A11" s="35">
        <v>4</v>
      </c>
      <c r="B11" s="100">
        <v>6518</v>
      </c>
      <c r="C11" s="102" t="s">
        <v>18</v>
      </c>
      <c r="D11" s="103" t="s">
        <v>135</v>
      </c>
      <c r="E11" s="104" t="s">
        <v>136</v>
      </c>
      <c r="F11" s="34"/>
      <c r="G11" s="34"/>
      <c r="H11" s="34"/>
      <c r="I11" s="34"/>
      <c r="J11" s="47">
        <f t="shared" si="0"/>
        <v>0</v>
      </c>
      <c r="K11" s="47" t="str">
        <f t="shared" si="1"/>
        <v>0</v>
      </c>
      <c r="L11" s="34"/>
      <c r="M11" s="28"/>
    </row>
    <row r="12" spans="1:13" ht="18" customHeight="1" x14ac:dyDescent="0.2">
      <c r="A12" s="35">
        <v>5</v>
      </c>
      <c r="B12" s="101">
        <v>6522</v>
      </c>
      <c r="C12" s="102" t="s">
        <v>18</v>
      </c>
      <c r="D12" s="103" t="s">
        <v>137</v>
      </c>
      <c r="E12" s="104" t="s">
        <v>17</v>
      </c>
      <c r="F12" s="34"/>
      <c r="G12" s="34"/>
      <c r="H12" s="34"/>
      <c r="I12" s="34"/>
      <c r="J12" s="47">
        <f t="shared" si="0"/>
        <v>0</v>
      </c>
      <c r="K12" s="47" t="str">
        <f t="shared" si="1"/>
        <v>0</v>
      </c>
      <c r="L12" s="34"/>
      <c r="M12" s="28"/>
    </row>
    <row r="13" spans="1:13" ht="18" customHeight="1" x14ac:dyDescent="0.2">
      <c r="A13" s="35">
        <v>6</v>
      </c>
      <c r="B13" s="100">
        <v>6525</v>
      </c>
      <c r="C13" s="102" t="s">
        <v>18</v>
      </c>
      <c r="D13" s="103" t="s">
        <v>138</v>
      </c>
      <c r="E13" s="104" t="s">
        <v>139</v>
      </c>
      <c r="F13" s="34"/>
      <c r="G13" s="34"/>
      <c r="H13" s="34"/>
      <c r="I13" s="34"/>
      <c r="J13" s="47">
        <f t="shared" si="0"/>
        <v>0</v>
      </c>
      <c r="K13" s="47" t="str">
        <f t="shared" si="1"/>
        <v>0</v>
      </c>
      <c r="L13" s="34"/>
      <c r="M13" s="28"/>
    </row>
    <row r="14" spans="1:13" ht="18" customHeight="1" x14ac:dyDescent="0.2">
      <c r="A14" s="35">
        <v>7</v>
      </c>
      <c r="B14" s="101">
        <v>6537</v>
      </c>
      <c r="C14" s="102" t="s">
        <v>18</v>
      </c>
      <c r="D14" s="103" t="s">
        <v>140</v>
      </c>
      <c r="E14" s="104" t="s">
        <v>141</v>
      </c>
      <c r="F14" s="34"/>
      <c r="G14" s="34"/>
      <c r="H14" s="34"/>
      <c r="I14" s="34"/>
      <c r="J14" s="47">
        <f t="shared" si="0"/>
        <v>0</v>
      </c>
      <c r="K14" s="47" t="str">
        <f t="shared" si="1"/>
        <v>0</v>
      </c>
      <c r="L14" s="34"/>
      <c r="M14" s="28"/>
    </row>
    <row r="15" spans="1:13" ht="18" customHeight="1" x14ac:dyDescent="0.2">
      <c r="A15" s="35">
        <v>8</v>
      </c>
      <c r="B15" s="100">
        <v>6538</v>
      </c>
      <c r="C15" s="102" t="s">
        <v>18</v>
      </c>
      <c r="D15" s="103" t="s">
        <v>142</v>
      </c>
      <c r="E15" s="104" t="s">
        <v>14</v>
      </c>
      <c r="F15" s="34"/>
      <c r="G15" s="34"/>
      <c r="H15" s="34"/>
      <c r="I15" s="34"/>
      <c r="J15" s="47">
        <f t="shared" si="0"/>
        <v>0</v>
      </c>
      <c r="K15" s="47" t="str">
        <f t="shared" si="1"/>
        <v>0</v>
      </c>
      <c r="L15" s="34"/>
      <c r="M15" s="28"/>
    </row>
    <row r="16" spans="1:13" ht="18" customHeight="1" x14ac:dyDescent="0.2">
      <c r="A16" s="35">
        <v>9</v>
      </c>
      <c r="B16" s="100">
        <v>6547</v>
      </c>
      <c r="C16" s="102" t="s">
        <v>18</v>
      </c>
      <c r="D16" s="103" t="s">
        <v>143</v>
      </c>
      <c r="E16" s="104" t="s">
        <v>144</v>
      </c>
      <c r="F16" s="34"/>
      <c r="G16" s="34"/>
      <c r="H16" s="34"/>
      <c r="I16" s="34"/>
      <c r="J16" s="47">
        <f t="shared" si="0"/>
        <v>0</v>
      </c>
      <c r="K16" s="47" t="str">
        <f t="shared" si="1"/>
        <v>0</v>
      </c>
      <c r="L16" s="34"/>
      <c r="M16" s="28"/>
    </row>
    <row r="17" spans="1:13" ht="18" customHeight="1" x14ac:dyDescent="0.2">
      <c r="A17" s="35">
        <v>10</v>
      </c>
      <c r="B17" s="100">
        <v>6548</v>
      </c>
      <c r="C17" s="102" t="s">
        <v>18</v>
      </c>
      <c r="D17" s="103" t="s">
        <v>145</v>
      </c>
      <c r="E17" s="104" t="s">
        <v>17</v>
      </c>
      <c r="F17" s="34"/>
      <c r="G17" s="34"/>
      <c r="H17" s="34"/>
      <c r="I17" s="34"/>
      <c r="J17" s="47">
        <f t="shared" si="0"/>
        <v>0</v>
      </c>
      <c r="K17" s="47" t="str">
        <f t="shared" si="1"/>
        <v>0</v>
      </c>
      <c r="L17" s="34"/>
      <c r="M17" s="28"/>
    </row>
    <row r="18" spans="1:13" ht="18" customHeight="1" x14ac:dyDescent="0.2">
      <c r="A18" s="35">
        <v>11</v>
      </c>
      <c r="B18" s="100">
        <v>6549</v>
      </c>
      <c r="C18" s="102" t="s">
        <v>18</v>
      </c>
      <c r="D18" s="103" t="s">
        <v>146</v>
      </c>
      <c r="E18" s="104" t="s">
        <v>147</v>
      </c>
      <c r="F18" s="34"/>
      <c r="G18" s="34"/>
      <c r="H18" s="34"/>
      <c r="I18" s="34"/>
      <c r="J18" s="47">
        <f t="shared" si="0"/>
        <v>0</v>
      </c>
      <c r="K18" s="47" t="str">
        <f t="shared" si="1"/>
        <v>0</v>
      </c>
      <c r="L18" s="34"/>
      <c r="M18" s="28"/>
    </row>
    <row r="19" spans="1:13" ht="18" customHeight="1" x14ac:dyDescent="0.2">
      <c r="A19" s="35">
        <v>12</v>
      </c>
      <c r="B19" s="100">
        <v>6551</v>
      </c>
      <c r="C19" s="102" t="s">
        <v>18</v>
      </c>
      <c r="D19" s="103" t="s">
        <v>148</v>
      </c>
      <c r="E19" s="104" t="s">
        <v>149</v>
      </c>
      <c r="F19" s="34"/>
      <c r="G19" s="34"/>
      <c r="H19" s="34"/>
      <c r="I19" s="34"/>
      <c r="J19" s="47">
        <f t="shared" si="0"/>
        <v>0</v>
      </c>
      <c r="K19" s="47" t="str">
        <f t="shared" si="1"/>
        <v>0</v>
      </c>
      <c r="L19" s="34"/>
      <c r="M19" s="28"/>
    </row>
    <row r="20" spans="1:13" ht="18" customHeight="1" x14ac:dyDescent="0.2">
      <c r="A20" s="35">
        <v>13</v>
      </c>
      <c r="B20" s="100">
        <v>6554</v>
      </c>
      <c r="C20" s="102" t="s">
        <v>18</v>
      </c>
      <c r="D20" s="103" t="s">
        <v>150</v>
      </c>
      <c r="E20" s="104" t="s">
        <v>14</v>
      </c>
      <c r="F20" s="34"/>
      <c r="G20" s="34"/>
      <c r="H20" s="34"/>
      <c r="I20" s="34"/>
      <c r="J20" s="47">
        <f t="shared" si="0"/>
        <v>0</v>
      </c>
      <c r="K20" s="47" t="str">
        <f t="shared" si="1"/>
        <v>0</v>
      </c>
      <c r="L20" s="34"/>
      <c r="M20" s="28"/>
    </row>
    <row r="21" spans="1:13" ht="18" customHeight="1" x14ac:dyDescent="0.2">
      <c r="A21" s="35">
        <v>14</v>
      </c>
      <c r="B21" s="100">
        <v>6557</v>
      </c>
      <c r="C21" s="102" t="s">
        <v>18</v>
      </c>
      <c r="D21" s="103" t="s">
        <v>151</v>
      </c>
      <c r="E21" s="104" t="s">
        <v>14</v>
      </c>
      <c r="F21" s="34"/>
      <c r="G21" s="34"/>
      <c r="H21" s="34"/>
      <c r="I21" s="34"/>
      <c r="J21" s="47">
        <f t="shared" si="0"/>
        <v>0</v>
      </c>
      <c r="K21" s="47" t="str">
        <f t="shared" si="1"/>
        <v>0</v>
      </c>
      <c r="L21" s="34"/>
      <c r="M21" s="28"/>
    </row>
    <row r="22" spans="1:13" ht="18" customHeight="1" x14ac:dyDescent="0.2">
      <c r="A22" s="35">
        <v>15</v>
      </c>
      <c r="B22" s="100">
        <v>6559</v>
      </c>
      <c r="C22" s="102" t="s">
        <v>18</v>
      </c>
      <c r="D22" s="103" t="s">
        <v>152</v>
      </c>
      <c r="E22" s="104" t="s">
        <v>134</v>
      </c>
      <c r="F22" s="34"/>
      <c r="G22" s="34"/>
      <c r="H22" s="34"/>
      <c r="I22" s="34"/>
      <c r="J22" s="47">
        <f t="shared" si="0"/>
        <v>0</v>
      </c>
      <c r="K22" s="47" t="str">
        <f t="shared" si="1"/>
        <v>0</v>
      </c>
      <c r="L22" s="34"/>
      <c r="M22" s="28"/>
    </row>
    <row r="23" spans="1:13" ht="18" customHeight="1" x14ac:dyDescent="0.2">
      <c r="A23" s="35">
        <v>16</v>
      </c>
      <c r="B23" s="100">
        <v>6565</v>
      </c>
      <c r="C23" s="102" t="s">
        <v>18</v>
      </c>
      <c r="D23" s="103" t="s">
        <v>153</v>
      </c>
      <c r="E23" s="104" t="s">
        <v>154</v>
      </c>
      <c r="F23" s="34"/>
      <c r="G23" s="34"/>
      <c r="H23" s="34"/>
      <c r="I23" s="34"/>
      <c r="J23" s="47">
        <f t="shared" si="0"/>
        <v>0</v>
      </c>
      <c r="K23" s="47" t="str">
        <f t="shared" si="1"/>
        <v>0</v>
      </c>
      <c r="L23" s="34"/>
      <c r="M23" s="28"/>
    </row>
    <row r="24" spans="1:13" ht="18" customHeight="1" x14ac:dyDescent="0.2">
      <c r="A24" s="35">
        <v>17</v>
      </c>
      <c r="B24" s="100">
        <v>6567</v>
      </c>
      <c r="C24" s="102" t="s">
        <v>18</v>
      </c>
      <c r="D24" s="103" t="s">
        <v>155</v>
      </c>
      <c r="E24" s="104" t="s">
        <v>156</v>
      </c>
      <c r="F24" s="34"/>
      <c r="G24" s="34"/>
      <c r="H24" s="34"/>
      <c r="I24" s="34"/>
      <c r="J24" s="47">
        <f t="shared" si="0"/>
        <v>0</v>
      </c>
      <c r="K24" s="47" t="str">
        <f t="shared" si="1"/>
        <v>0</v>
      </c>
      <c r="L24" s="34"/>
      <c r="M24" s="28"/>
    </row>
    <row r="25" spans="1:13" ht="18" customHeight="1" x14ac:dyDescent="0.2">
      <c r="A25" s="35">
        <v>18</v>
      </c>
      <c r="B25" s="100">
        <v>6572</v>
      </c>
      <c r="C25" s="102" t="s">
        <v>18</v>
      </c>
      <c r="D25" s="103" t="s">
        <v>157</v>
      </c>
      <c r="E25" s="104" t="s">
        <v>158</v>
      </c>
      <c r="F25" s="34"/>
      <c r="G25" s="34"/>
      <c r="H25" s="34"/>
      <c r="I25" s="34"/>
      <c r="J25" s="47">
        <f t="shared" si="0"/>
        <v>0</v>
      </c>
      <c r="K25" s="47" t="str">
        <f t="shared" si="1"/>
        <v>0</v>
      </c>
      <c r="L25" s="34"/>
      <c r="M25" s="28"/>
    </row>
    <row r="26" spans="1:13" ht="18" customHeight="1" x14ac:dyDescent="0.2">
      <c r="A26" s="35">
        <v>19</v>
      </c>
      <c r="B26" s="100">
        <v>6598</v>
      </c>
      <c r="C26" s="102" t="s">
        <v>18</v>
      </c>
      <c r="D26" s="103" t="s">
        <v>159</v>
      </c>
      <c r="E26" s="104" t="s">
        <v>160</v>
      </c>
      <c r="F26" s="34"/>
      <c r="G26" s="34"/>
      <c r="H26" s="34"/>
      <c r="I26" s="34"/>
      <c r="J26" s="47">
        <f t="shared" si="0"/>
        <v>0</v>
      </c>
      <c r="K26" s="47" t="str">
        <f t="shared" si="1"/>
        <v>0</v>
      </c>
      <c r="L26" s="34"/>
      <c r="M26" s="28"/>
    </row>
    <row r="27" spans="1:13" ht="18" customHeight="1" x14ac:dyDescent="0.2">
      <c r="A27" s="35">
        <v>20</v>
      </c>
      <c r="B27" s="100">
        <v>6599</v>
      </c>
      <c r="C27" s="102" t="s">
        <v>18</v>
      </c>
      <c r="D27" s="103" t="s">
        <v>63</v>
      </c>
      <c r="E27" s="104" t="s">
        <v>161</v>
      </c>
      <c r="F27" s="34"/>
      <c r="G27" s="34"/>
      <c r="H27" s="34"/>
      <c r="I27" s="34"/>
      <c r="J27" s="47">
        <f t="shared" si="0"/>
        <v>0</v>
      </c>
      <c r="K27" s="47" t="str">
        <f t="shared" si="1"/>
        <v>0</v>
      </c>
      <c r="L27" s="34"/>
      <c r="M27" s="28"/>
    </row>
    <row r="28" spans="1:13" ht="18" customHeight="1" x14ac:dyDescent="0.2">
      <c r="A28" s="35">
        <v>21</v>
      </c>
      <c r="B28" s="100">
        <v>6603</v>
      </c>
      <c r="C28" s="102" t="s">
        <v>18</v>
      </c>
      <c r="D28" s="103" t="s">
        <v>162</v>
      </c>
      <c r="E28" s="104" t="s">
        <v>163</v>
      </c>
      <c r="F28" s="34"/>
      <c r="G28" s="34"/>
      <c r="H28" s="34"/>
      <c r="I28" s="34"/>
      <c r="J28" s="47">
        <f t="shared" si="0"/>
        <v>0</v>
      </c>
      <c r="K28" s="47" t="str">
        <f t="shared" si="1"/>
        <v>0</v>
      </c>
      <c r="L28" s="34"/>
      <c r="M28" s="28"/>
    </row>
    <row r="29" spans="1:13" ht="18" customHeight="1" x14ac:dyDescent="0.2">
      <c r="A29" s="35">
        <v>22</v>
      </c>
      <c r="B29" s="100">
        <v>6606</v>
      </c>
      <c r="C29" s="102" t="s">
        <v>18</v>
      </c>
      <c r="D29" s="103" t="s">
        <v>164</v>
      </c>
      <c r="E29" s="104" t="s">
        <v>165</v>
      </c>
      <c r="F29" s="34"/>
      <c r="G29" s="34"/>
      <c r="H29" s="34"/>
      <c r="I29" s="34"/>
      <c r="J29" s="47">
        <f t="shared" si="0"/>
        <v>0</v>
      </c>
      <c r="K29" s="47" t="str">
        <f t="shared" si="1"/>
        <v>0</v>
      </c>
      <c r="L29" s="34"/>
      <c r="M29" s="28"/>
    </row>
    <row r="30" spans="1:13" ht="18" customHeight="1" x14ac:dyDescent="0.2">
      <c r="A30" s="35">
        <v>23</v>
      </c>
      <c r="B30" s="100">
        <v>6607</v>
      </c>
      <c r="C30" s="102" t="s">
        <v>18</v>
      </c>
      <c r="D30" s="103" t="s">
        <v>166</v>
      </c>
      <c r="E30" s="104" t="s">
        <v>15</v>
      </c>
      <c r="F30" s="34"/>
      <c r="G30" s="34"/>
      <c r="H30" s="34"/>
      <c r="I30" s="34"/>
      <c r="J30" s="47">
        <f t="shared" si="0"/>
        <v>0</v>
      </c>
      <c r="K30" s="47" t="str">
        <f t="shared" si="1"/>
        <v>0</v>
      </c>
      <c r="L30" s="34"/>
      <c r="M30" s="28"/>
    </row>
    <row r="31" spans="1:13" ht="18" customHeight="1" x14ac:dyDescent="0.2">
      <c r="A31" s="35">
        <v>24</v>
      </c>
      <c r="B31" s="100">
        <v>6608</v>
      </c>
      <c r="C31" s="102" t="s">
        <v>18</v>
      </c>
      <c r="D31" s="103" t="s">
        <v>167</v>
      </c>
      <c r="E31" s="104" t="s">
        <v>168</v>
      </c>
      <c r="F31" s="34"/>
      <c r="G31" s="34"/>
      <c r="H31" s="34"/>
      <c r="I31" s="34"/>
      <c r="J31" s="47">
        <f t="shared" si="0"/>
        <v>0</v>
      </c>
      <c r="K31" s="47" t="str">
        <f t="shared" si="1"/>
        <v>0</v>
      </c>
      <c r="L31" s="34"/>
      <c r="M31" s="28"/>
    </row>
    <row r="32" spans="1:13" ht="18" customHeight="1" x14ac:dyDescent="0.2">
      <c r="A32" s="35">
        <v>25</v>
      </c>
      <c r="B32" s="100">
        <v>6612</v>
      </c>
      <c r="C32" s="102" t="s">
        <v>18</v>
      </c>
      <c r="D32" s="103" t="s">
        <v>169</v>
      </c>
      <c r="E32" s="104" t="s">
        <v>17</v>
      </c>
      <c r="F32" s="34"/>
      <c r="G32" s="34"/>
      <c r="H32" s="34"/>
      <c r="I32" s="34"/>
      <c r="J32" s="47">
        <f t="shared" si="0"/>
        <v>0</v>
      </c>
      <c r="K32" s="47" t="str">
        <f t="shared" si="1"/>
        <v>0</v>
      </c>
      <c r="L32" s="34"/>
      <c r="M32" s="28"/>
    </row>
    <row r="33" spans="1:13" ht="18" customHeight="1" x14ac:dyDescent="0.2">
      <c r="A33" s="35">
        <v>26</v>
      </c>
      <c r="B33" s="100">
        <v>6640</v>
      </c>
      <c r="C33" s="102" t="s">
        <v>18</v>
      </c>
      <c r="D33" s="103" t="s">
        <v>170</v>
      </c>
      <c r="E33" s="104" t="s">
        <v>171</v>
      </c>
      <c r="F33" s="34"/>
      <c r="G33" s="34"/>
      <c r="H33" s="34"/>
      <c r="I33" s="34"/>
      <c r="J33" s="47">
        <f t="shared" si="0"/>
        <v>0</v>
      </c>
      <c r="K33" s="47" t="str">
        <f t="shared" si="1"/>
        <v>0</v>
      </c>
      <c r="L33" s="34"/>
      <c r="M33" s="28"/>
    </row>
    <row r="34" spans="1:13" ht="18" customHeight="1" x14ac:dyDescent="0.2">
      <c r="A34" s="35">
        <v>27</v>
      </c>
      <c r="B34" s="100">
        <v>6676</v>
      </c>
      <c r="C34" s="102" t="s">
        <v>18</v>
      </c>
      <c r="D34" s="103" t="s">
        <v>172</v>
      </c>
      <c r="E34" s="104" t="s">
        <v>173</v>
      </c>
      <c r="F34" s="34"/>
      <c r="G34" s="34"/>
      <c r="H34" s="34"/>
      <c r="I34" s="34"/>
      <c r="J34" s="47">
        <f t="shared" si="0"/>
        <v>0</v>
      </c>
      <c r="K34" s="47" t="str">
        <f t="shared" si="1"/>
        <v>0</v>
      </c>
      <c r="L34" s="34"/>
      <c r="M34" s="28"/>
    </row>
    <row r="35" spans="1:13" ht="18" customHeight="1" x14ac:dyDescent="0.2">
      <c r="A35" s="35">
        <v>28</v>
      </c>
      <c r="B35" s="100">
        <v>6681</v>
      </c>
      <c r="C35" s="102" t="s">
        <v>18</v>
      </c>
      <c r="D35" s="103" t="s">
        <v>174</v>
      </c>
      <c r="E35" s="104" t="s">
        <v>147</v>
      </c>
      <c r="F35" s="34"/>
      <c r="G35" s="34"/>
      <c r="H35" s="34"/>
      <c r="I35" s="34"/>
      <c r="J35" s="47">
        <f t="shared" si="0"/>
        <v>0</v>
      </c>
      <c r="K35" s="47" t="str">
        <f t="shared" si="1"/>
        <v>0</v>
      </c>
      <c r="L35" s="34"/>
      <c r="M35" s="28"/>
    </row>
    <row r="36" spans="1:13" ht="18" customHeight="1" x14ac:dyDescent="0.2">
      <c r="A36" s="35">
        <v>29</v>
      </c>
      <c r="B36" s="100">
        <v>6684</v>
      </c>
      <c r="C36" s="102" t="s">
        <v>18</v>
      </c>
      <c r="D36" s="103" t="s">
        <v>175</v>
      </c>
      <c r="E36" s="104" t="s">
        <v>176</v>
      </c>
      <c r="F36" s="34"/>
      <c r="G36" s="34"/>
      <c r="H36" s="34"/>
      <c r="I36" s="34"/>
      <c r="J36" s="47">
        <f t="shared" si="0"/>
        <v>0</v>
      </c>
      <c r="K36" s="47" t="str">
        <f t="shared" si="1"/>
        <v>0</v>
      </c>
      <c r="L36" s="34"/>
      <c r="M36" s="28"/>
    </row>
    <row r="37" spans="1:13" ht="18" customHeight="1" x14ac:dyDescent="0.2">
      <c r="A37" s="35">
        <v>30</v>
      </c>
      <c r="B37" s="100">
        <v>6689</v>
      </c>
      <c r="C37" s="102" t="s">
        <v>18</v>
      </c>
      <c r="D37" s="103" t="s">
        <v>177</v>
      </c>
      <c r="E37" s="104" t="s">
        <v>178</v>
      </c>
      <c r="F37" s="34"/>
      <c r="G37" s="34"/>
      <c r="H37" s="34"/>
      <c r="I37" s="34"/>
      <c r="J37" s="47">
        <f t="shared" si="0"/>
        <v>0</v>
      </c>
      <c r="K37" s="47" t="str">
        <f t="shared" si="1"/>
        <v>0</v>
      </c>
      <c r="L37" s="34"/>
      <c r="M37" s="28"/>
    </row>
    <row r="38" spans="1:13" ht="18" customHeight="1" x14ac:dyDescent="0.2">
      <c r="A38" s="35">
        <v>31</v>
      </c>
      <c r="B38" s="100">
        <v>6784</v>
      </c>
      <c r="C38" s="102" t="s">
        <v>18</v>
      </c>
      <c r="D38" s="103" t="s">
        <v>126</v>
      </c>
      <c r="E38" s="104" t="s">
        <v>179</v>
      </c>
      <c r="F38" s="34"/>
      <c r="G38" s="34"/>
      <c r="H38" s="34"/>
      <c r="I38" s="34"/>
      <c r="J38" s="47">
        <f t="shared" si="0"/>
        <v>0</v>
      </c>
      <c r="K38" s="47" t="str">
        <f t="shared" si="1"/>
        <v>0</v>
      </c>
      <c r="L38" s="34"/>
      <c r="M38" s="28"/>
    </row>
    <row r="39" spans="1:13" ht="18" customHeight="1" x14ac:dyDescent="0.2">
      <c r="A39" s="35">
        <v>32</v>
      </c>
      <c r="B39" s="100">
        <v>7533</v>
      </c>
      <c r="C39" s="102" t="s">
        <v>18</v>
      </c>
      <c r="D39" s="103" t="s">
        <v>180</v>
      </c>
      <c r="E39" s="104" t="s">
        <v>181</v>
      </c>
      <c r="F39" s="34"/>
      <c r="G39" s="34"/>
      <c r="H39" s="34"/>
      <c r="I39" s="34"/>
      <c r="J39" s="47">
        <f t="shared" si="0"/>
        <v>0</v>
      </c>
      <c r="K39" s="47" t="str">
        <f t="shared" si="1"/>
        <v>0</v>
      </c>
      <c r="L39" s="34"/>
      <c r="M39" s="28"/>
    </row>
    <row r="40" spans="1:13" ht="18" customHeight="1" x14ac:dyDescent="0.2">
      <c r="A40" s="35">
        <v>33</v>
      </c>
      <c r="B40" s="99">
        <v>7535</v>
      </c>
      <c r="C40" s="102" t="s">
        <v>18</v>
      </c>
      <c r="D40" s="103" t="s">
        <v>182</v>
      </c>
      <c r="E40" s="104" t="s">
        <v>183</v>
      </c>
      <c r="F40" s="34"/>
      <c r="G40" s="34"/>
      <c r="H40" s="34"/>
      <c r="I40" s="34"/>
      <c r="J40" s="47">
        <f t="shared" si="0"/>
        <v>0</v>
      </c>
      <c r="K40" s="47" t="str">
        <f t="shared" si="1"/>
        <v>0</v>
      </c>
      <c r="L40" s="34"/>
      <c r="M40" s="28"/>
    </row>
    <row r="41" spans="1:13" ht="18" customHeight="1" x14ac:dyDescent="0.2">
      <c r="A41" s="39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8" customHeight="1" x14ac:dyDescent="0.2">
      <c r="A42" s="39"/>
      <c r="B42" s="28"/>
      <c r="C42" s="28"/>
      <c r="D42" s="141" t="s">
        <v>19</v>
      </c>
      <c r="E42" s="142"/>
      <c r="F42" s="142"/>
      <c r="G42" s="142"/>
      <c r="H42" s="128" t="s">
        <v>20</v>
      </c>
      <c r="I42" s="143"/>
      <c r="J42" s="143"/>
      <c r="K42" s="143"/>
      <c r="L42" s="129" t="s">
        <v>21</v>
      </c>
      <c r="M42" s="130"/>
    </row>
    <row r="43" spans="1:13" ht="18" customHeight="1" x14ac:dyDescent="0.2">
      <c r="A43" s="39"/>
      <c r="B43" s="28"/>
      <c r="C43" s="28"/>
      <c r="D43" s="36" t="s">
        <v>5</v>
      </c>
      <c r="E43" s="37" t="s">
        <v>22</v>
      </c>
      <c r="F43" s="142" t="s">
        <v>23</v>
      </c>
      <c r="G43" s="142"/>
      <c r="H43" s="41"/>
      <c r="I43" s="140" t="s">
        <v>24</v>
      </c>
      <c r="J43" s="140"/>
      <c r="K43" s="140"/>
      <c r="L43" s="52"/>
      <c r="M43" s="41"/>
    </row>
    <row r="44" spans="1:13" ht="18" customHeight="1" x14ac:dyDescent="0.55000000000000004">
      <c r="A44" s="39"/>
      <c r="B44" s="28"/>
      <c r="C44" s="28"/>
      <c r="D44" s="38">
        <v>4</v>
      </c>
      <c r="E44" s="27">
        <f>COUNTIF(K8:K40,"4")</f>
        <v>0</v>
      </c>
      <c r="F44" s="136">
        <f>(E44*100)/E53</f>
        <v>0</v>
      </c>
      <c r="G44" s="136"/>
      <c r="H44" s="41"/>
      <c r="I44" s="137" t="s">
        <v>25</v>
      </c>
      <c r="J44" s="137"/>
      <c r="K44" s="137"/>
      <c r="L44" s="52"/>
      <c r="M44" s="41"/>
    </row>
    <row r="45" spans="1:13" ht="18" customHeight="1" x14ac:dyDescent="0.55000000000000004">
      <c r="A45" s="39"/>
      <c r="B45" s="28"/>
      <c r="C45" s="28"/>
      <c r="D45" s="27">
        <v>3.5</v>
      </c>
      <c r="E45" s="40">
        <f>COUNTIF(K8:K40,"3.5")</f>
        <v>0</v>
      </c>
      <c r="F45" s="136">
        <f>(E45*100)/E53</f>
        <v>0</v>
      </c>
      <c r="G45" s="136"/>
      <c r="H45" s="131"/>
      <c r="I45" s="144"/>
      <c r="J45" s="144"/>
      <c r="K45" s="144"/>
      <c r="L45" s="132"/>
      <c r="M45" s="41"/>
    </row>
    <row r="46" spans="1:13" ht="18" customHeight="1" x14ac:dyDescent="0.55000000000000004">
      <c r="A46" s="39"/>
      <c r="B46" s="28"/>
      <c r="C46" s="28"/>
      <c r="D46" s="27">
        <v>3</v>
      </c>
      <c r="E46" s="40">
        <f>COUNTIF(K8:K40,"3")</f>
        <v>0</v>
      </c>
      <c r="F46" s="136">
        <f>(E46*100)/E53</f>
        <v>0</v>
      </c>
      <c r="G46" s="136"/>
      <c r="H46" s="128" t="s">
        <v>20</v>
      </c>
      <c r="I46" s="137"/>
      <c r="J46" s="137"/>
      <c r="K46" s="137"/>
      <c r="L46" s="52"/>
      <c r="M46" s="41"/>
    </row>
    <row r="47" spans="1:13" ht="18" customHeight="1" x14ac:dyDescent="0.55000000000000004">
      <c r="A47" s="39"/>
      <c r="B47" s="28"/>
      <c r="C47" s="28"/>
      <c r="D47" s="27">
        <v>2.5</v>
      </c>
      <c r="E47" s="40">
        <f>COUNTIF(K8:K40,"2.5")</f>
        <v>0</v>
      </c>
      <c r="F47" s="136">
        <f>(E47*100)/E53</f>
        <v>0</v>
      </c>
      <c r="G47" s="136"/>
      <c r="H47" s="133"/>
      <c r="I47" s="140" t="s">
        <v>26</v>
      </c>
      <c r="J47" s="140"/>
      <c r="K47" s="140"/>
      <c r="L47" s="134"/>
      <c r="M47" s="133"/>
    </row>
    <row r="48" spans="1:13" ht="18" customHeight="1" x14ac:dyDescent="0.55000000000000004">
      <c r="A48" s="39"/>
      <c r="B48" s="28"/>
      <c r="C48" s="28"/>
      <c r="D48" s="27">
        <v>2</v>
      </c>
      <c r="E48" s="40">
        <f>COUNTIF(K8:K40,"2")</f>
        <v>0</v>
      </c>
      <c r="F48" s="136">
        <f>(E48*100)/E53</f>
        <v>0</v>
      </c>
      <c r="G48" s="136"/>
      <c r="H48" s="138" t="s">
        <v>27</v>
      </c>
      <c r="I48" s="139"/>
      <c r="J48" s="139"/>
      <c r="K48" s="139"/>
      <c r="L48" s="139"/>
      <c r="M48" s="139"/>
    </row>
    <row r="49" spans="1:13" ht="18" customHeight="1" x14ac:dyDescent="0.55000000000000004">
      <c r="A49" s="39"/>
      <c r="B49" s="28"/>
      <c r="C49" s="28"/>
      <c r="D49" s="27">
        <v>1.5</v>
      </c>
      <c r="E49" s="40">
        <f>COUNTIF(K8:K40,"1.5")</f>
        <v>0</v>
      </c>
      <c r="F49" s="136">
        <f>(E49*100)/E53</f>
        <v>0</v>
      </c>
      <c r="G49" s="136"/>
      <c r="H49" s="41"/>
      <c r="I49" s="41"/>
      <c r="J49" s="41"/>
      <c r="K49" s="41"/>
      <c r="L49" s="41"/>
      <c r="M49" s="41"/>
    </row>
    <row r="50" spans="1:13" ht="18" customHeight="1" x14ac:dyDescent="0.55000000000000004">
      <c r="A50" s="39"/>
      <c r="B50" s="28"/>
      <c r="C50" s="28"/>
      <c r="D50" s="27">
        <v>1</v>
      </c>
      <c r="E50" s="40">
        <f>COUNTIF(K8:K40,"1")</f>
        <v>0</v>
      </c>
      <c r="F50" s="136">
        <f>(E50*100)/E53</f>
        <v>0</v>
      </c>
      <c r="G50" s="136"/>
      <c r="H50" s="128" t="s">
        <v>20</v>
      </c>
      <c r="I50" s="137"/>
      <c r="J50" s="137"/>
      <c r="K50" s="137"/>
      <c r="L50" s="52"/>
      <c r="M50" s="41"/>
    </row>
    <row r="51" spans="1:13" ht="18" customHeight="1" x14ac:dyDescent="0.55000000000000004">
      <c r="A51" s="39"/>
      <c r="B51" s="28"/>
      <c r="C51" s="28"/>
      <c r="D51" s="27">
        <v>0</v>
      </c>
      <c r="E51" s="40">
        <f>COUNTIF(K8:K40,"0")</f>
        <v>33</v>
      </c>
      <c r="F51" s="136">
        <f>(E51*100)/E53</f>
        <v>100</v>
      </c>
      <c r="G51" s="136"/>
      <c r="H51" s="41"/>
      <c r="I51" s="137" t="s">
        <v>28</v>
      </c>
      <c r="J51" s="137"/>
      <c r="K51" s="137"/>
      <c r="L51" s="52"/>
      <c r="M51" s="41"/>
    </row>
    <row r="52" spans="1:13" ht="18" customHeight="1" x14ac:dyDescent="0.55000000000000004">
      <c r="A52" s="39"/>
      <c r="B52" s="28"/>
      <c r="C52" s="28"/>
      <c r="D52" s="27" t="s">
        <v>29</v>
      </c>
      <c r="E52" s="40">
        <f>COUNTIF(K8:K40,"ร")</f>
        <v>0</v>
      </c>
      <c r="F52" s="136">
        <f>(E52*100)/E53</f>
        <v>0</v>
      </c>
      <c r="G52" s="136"/>
      <c r="H52" s="41"/>
      <c r="I52" s="137" t="s">
        <v>30</v>
      </c>
      <c r="J52" s="137"/>
      <c r="K52" s="137"/>
      <c r="L52" s="52"/>
      <c r="M52" s="41"/>
    </row>
    <row r="53" spans="1:13" ht="18" customHeight="1" x14ac:dyDescent="0.55000000000000004">
      <c r="D53" s="135" t="s">
        <v>11</v>
      </c>
      <c r="E53" s="135">
        <f>SUM(E44:E52)</f>
        <v>33</v>
      </c>
      <c r="F53" s="136">
        <f>SUM(F44:F52)</f>
        <v>100</v>
      </c>
      <c r="G53" s="136"/>
    </row>
  </sheetData>
  <mergeCells count="33">
    <mergeCell ref="A1:L1"/>
    <mergeCell ref="A2:L2"/>
    <mergeCell ref="A3:L3"/>
    <mergeCell ref="A4:A7"/>
    <mergeCell ref="C4:E7"/>
    <mergeCell ref="F4:J4"/>
    <mergeCell ref="K4:K7"/>
    <mergeCell ref="L4:L7"/>
    <mergeCell ref="G5:G6"/>
    <mergeCell ref="I5:I6"/>
    <mergeCell ref="J5:J6"/>
    <mergeCell ref="F47:G47"/>
    <mergeCell ref="I47:K47"/>
    <mergeCell ref="D42:G42"/>
    <mergeCell ref="I42:K42"/>
    <mergeCell ref="F43:G43"/>
    <mergeCell ref="I43:K43"/>
    <mergeCell ref="F44:G44"/>
    <mergeCell ref="I44:K44"/>
    <mergeCell ref="F45:G45"/>
    <mergeCell ref="I45:K45"/>
    <mergeCell ref="F46:G46"/>
    <mergeCell ref="I46:K46"/>
    <mergeCell ref="F53:G53"/>
    <mergeCell ref="F52:G52"/>
    <mergeCell ref="I52:K52"/>
    <mergeCell ref="F48:G48"/>
    <mergeCell ref="H48:M48"/>
    <mergeCell ref="F49:G49"/>
    <mergeCell ref="F50:G50"/>
    <mergeCell ref="I50:K50"/>
    <mergeCell ref="F51:G51"/>
    <mergeCell ref="I51:K51"/>
  </mergeCells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="60" zoomScaleNormal="100" workbookViewId="0">
      <selection activeCell="B32" sqref="B32"/>
    </sheetView>
  </sheetViews>
  <sheetFormatPr defaultRowHeight="18" customHeight="1" x14ac:dyDescent="0.2"/>
  <cols>
    <col min="12" max="12" width="17.875" customWidth="1"/>
  </cols>
  <sheetData>
    <row r="1" spans="1:13" ht="18" customHeight="1" x14ac:dyDescent="0.2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41"/>
    </row>
    <row r="2" spans="1:13" ht="18" customHeight="1" x14ac:dyDescent="0.2">
      <c r="A2" s="145" t="s">
        <v>244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41"/>
    </row>
    <row r="3" spans="1:13" ht="18" customHeight="1" x14ac:dyDescent="0.2">
      <c r="A3" s="146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41"/>
    </row>
    <row r="4" spans="1:13" ht="18" customHeight="1" x14ac:dyDescent="0.2">
      <c r="A4" s="141" t="s">
        <v>2</v>
      </c>
      <c r="B4" s="42"/>
      <c r="C4" s="149" t="s">
        <v>3</v>
      </c>
      <c r="D4" s="150"/>
      <c r="E4" s="151"/>
      <c r="F4" s="156" t="s">
        <v>4</v>
      </c>
      <c r="G4" s="157"/>
      <c r="H4" s="157"/>
      <c r="I4" s="157"/>
      <c r="J4" s="158"/>
      <c r="K4" s="141" t="s">
        <v>5</v>
      </c>
      <c r="L4" s="141" t="s">
        <v>245</v>
      </c>
      <c r="M4" s="41"/>
    </row>
    <row r="5" spans="1:13" ht="18" customHeight="1" x14ac:dyDescent="0.2">
      <c r="A5" s="147"/>
      <c r="B5" s="43" t="s">
        <v>6</v>
      </c>
      <c r="C5" s="152"/>
      <c r="D5" s="145"/>
      <c r="E5" s="153"/>
      <c r="F5" s="44" t="s">
        <v>7</v>
      </c>
      <c r="G5" s="141" t="s">
        <v>8</v>
      </c>
      <c r="H5" s="44" t="s">
        <v>9</v>
      </c>
      <c r="I5" s="141" t="s">
        <v>10</v>
      </c>
      <c r="J5" s="141" t="s">
        <v>11</v>
      </c>
      <c r="K5" s="147"/>
      <c r="L5" s="147"/>
      <c r="M5" s="41"/>
    </row>
    <row r="6" spans="1:13" ht="18" customHeight="1" x14ac:dyDescent="0.2">
      <c r="A6" s="147"/>
      <c r="B6" s="43" t="s">
        <v>12</v>
      </c>
      <c r="C6" s="152"/>
      <c r="D6" s="145"/>
      <c r="E6" s="153"/>
      <c r="F6" s="45" t="s">
        <v>8</v>
      </c>
      <c r="G6" s="148"/>
      <c r="H6" s="45" t="s">
        <v>8</v>
      </c>
      <c r="I6" s="148"/>
      <c r="J6" s="148"/>
      <c r="K6" s="147"/>
      <c r="L6" s="147"/>
      <c r="M6" s="41"/>
    </row>
    <row r="7" spans="1:13" ht="18" customHeight="1" x14ac:dyDescent="0.2">
      <c r="A7" s="148"/>
      <c r="B7" s="45"/>
      <c r="C7" s="154"/>
      <c r="D7" s="146"/>
      <c r="E7" s="155"/>
      <c r="F7" s="46">
        <v>30</v>
      </c>
      <c r="G7" s="46">
        <v>20</v>
      </c>
      <c r="H7" s="46">
        <v>20</v>
      </c>
      <c r="I7" s="46">
        <v>30</v>
      </c>
      <c r="J7" s="46">
        <v>100</v>
      </c>
      <c r="K7" s="148"/>
      <c r="L7" s="148"/>
      <c r="M7" s="41"/>
    </row>
    <row r="8" spans="1:13" ht="18" customHeight="1" x14ac:dyDescent="0.2">
      <c r="A8" s="48">
        <v>1</v>
      </c>
      <c r="B8" s="105">
        <v>7812</v>
      </c>
      <c r="C8" s="106" t="s">
        <v>13</v>
      </c>
      <c r="D8" s="107" t="s">
        <v>184</v>
      </c>
      <c r="E8" s="108" t="s">
        <v>69</v>
      </c>
      <c r="F8" s="47"/>
      <c r="G8" s="47"/>
      <c r="H8" s="47"/>
      <c r="I8" s="47"/>
      <c r="J8" s="47">
        <f>SUM(F8:I8)</f>
        <v>0</v>
      </c>
      <c r="K8" s="47" t="str">
        <f>IF(J8&gt;=80,"4",IF(J8&gt;=75,"3.5",IF(J8&gt;=70,"3", IF(J8&gt;=65,"2.5", IF(J8&gt;=60,"2", IF(J8&gt;=55,"1.5", IF(J8&gt;=50,"1", IF(J8&lt;=49,"0"))))))))</f>
        <v>0</v>
      </c>
      <c r="L8" s="47"/>
      <c r="M8" s="41"/>
    </row>
    <row r="9" spans="1:13" ht="18" customHeight="1" x14ac:dyDescent="0.2">
      <c r="A9" s="48">
        <v>2</v>
      </c>
      <c r="B9" s="105">
        <v>6578</v>
      </c>
      <c r="C9" s="110" t="s">
        <v>13</v>
      </c>
      <c r="D9" s="111" t="s">
        <v>185</v>
      </c>
      <c r="E9" s="112" t="s">
        <v>186</v>
      </c>
      <c r="F9" s="47"/>
      <c r="G9" s="47"/>
      <c r="H9" s="47"/>
      <c r="I9" s="47"/>
      <c r="J9" s="47">
        <f t="shared" ref="J9:J26" si="0">SUM(F9:I9)</f>
        <v>0</v>
      </c>
      <c r="K9" s="47" t="str">
        <f t="shared" ref="K9:K26" si="1">IF(J9&gt;=80,"4",IF(J9&gt;=75,"3.5",IF(J9&gt;=70,"3", IF(J9&gt;=65,"2.5", IF(J9&gt;=60,"2", IF(J9&gt;=55,"1.5", IF(J9&gt;=50,"1", IF(J9&lt;=49,"0"))))))))</f>
        <v>0</v>
      </c>
      <c r="L9" s="47"/>
      <c r="M9" s="41"/>
    </row>
    <row r="10" spans="1:13" ht="18" customHeight="1" x14ac:dyDescent="0.2">
      <c r="A10" s="48">
        <v>3</v>
      </c>
      <c r="B10" s="105">
        <v>6517</v>
      </c>
      <c r="C10" s="110" t="s">
        <v>187</v>
      </c>
      <c r="D10" s="111" t="s">
        <v>188</v>
      </c>
      <c r="E10" s="112" t="s">
        <v>14</v>
      </c>
      <c r="F10" s="47"/>
      <c r="G10" s="47"/>
      <c r="H10" s="47"/>
      <c r="I10" s="47"/>
      <c r="J10" s="47">
        <f t="shared" si="0"/>
        <v>0</v>
      </c>
      <c r="K10" s="47" t="str">
        <f t="shared" si="1"/>
        <v>0</v>
      </c>
      <c r="L10" s="47"/>
      <c r="M10" s="41"/>
    </row>
    <row r="11" spans="1:13" ht="18" customHeight="1" x14ac:dyDescent="0.2">
      <c r="A11" s="48">
        <v>4</v>
      </c>
      <c r="B11" s="105">
        <v>6520</v>
      </c>
      <c r="C11" s="110" t="s">
        <v>187</v>
      </c>
      <c r="D11" s="111" t="s">
        <v>189</v>
      </c>
      <c r="E11" s="112" t="s">
        <v>171</v>
      </c>
      <c r="F11" s="47"/>
      <c r="G11" s="47"/>
      <c r="H11" s="47"/>
      <c r="I11" s="47"/>
      <c r="J11" s="47">
        <f t="shared" si="0"/>
        <v>0</v>
      </c>
      <c r="K11" s="47" t="str">
        <f t="shared" si="1"/>
        <v>0</v>
      </c>
      <c r="L11" s="47"/>
      <c r="M11" s="41"/>
    </row>
    <row r="12" spans="1:13" ht="18" customHeight="1" x14ac:dyDescent="0.2">
      <c r="A12" s="48">
        <v>5</v>
      </c>
      <c r="B12" s="105">
        <v>6521</v>
      </c>
      <c r="C12" s="110" t="s">
        <v>187</v>
      </c>
      <c r="D12" s="111" t="s">
        <v>190</v>
      </c>
      <c r="E12" s="112" t="s">
        <v>191</v>
      </c>
      <c r="F12" s="47"/>
      <c r="G12" s="47"/>
      <c r="H12" s="47"/>
      <c r="I12" s="47"/>
      <c r="J12" s="47">
        <f t="shared" si="0"/>
        <v>0</v>
      </c>
      <c r="K12" s="47" t="str">
        <f t="shared" si="1"/>
        <v>0</v>
      </c>
      <c r="L12" s="47"/>
      <c r="M12" s="41"/>
    </row>
    <row r="13" spans="1:13" ht="18" customHeight="1" x14ac:dyDescent="0.2">
      <c r="A13" s="48">
        <v>6</v>
      </c>
      <c r="B13" s="105">
        <v>6523</v>
      </c>
      <c r="C13" s="110" t="s">
        <v>187</v>
      </c>
      <c r="D13" s="111" t="s">
        <v>192</v>
      </c>
      <c r="E13" s="112" t="s">
        <v>193</v>
      </c>
      <c r="F13" s="47"/>
      <c r="G13" s="47"/>
      <c r="H13" s="47"/>
      <c r="I13" s="47"/>
      <c r="J13" s="47">
        <f t="shared" si="0"/>
        <v>0</v>
      </c>
      <c r="K13" s="47" t="str">
        <f t="shared" si="1"/>
        <v>0</v>
      </c>
      <c r="L13" s="47"/>
      <c r="M13" s="41"/>
    </row>
    <row r="14" spans="1:13" ht="18" customHeight="1" x14ac:dyDescent="0.2">
      <c r="A14" s="48">
        <v>7</v>
      </c>
      <c r="B14" s="105">
        <v>6524</v>
      </c>
      <c r="C14" s="110" t="s">
        <v>187</v>
      </c>
      <c r="D14" s="111" t="s">
        <v>194</v>
      </c>
      <c r="E14" s="112" t="s">
        <v>14</v>
      </c>
      <c r="F14" s="47"/>
      <c r="G14" s="47"/>
      <c r="H14" s="47"/>
      <c r="I14" s="47"/>
      <c r="J14" s="47">
        <f t="shared" si="0"/>
        <v>0</v>
      </c>
      <c r="K14" s="47" t="str">
        <f t="shared" si="1"/>
        <v>0</v>
      </c>
      <c r="L14" s="47"/>
      <c r="M14" s="41"/>
    </row>
    <row r="15" spans="1:13" ht="18" customHeight="1" x14ac:dyDescent="0.2">
      <c r="A15" s="48">
        <v>8</v>
      </c>
      <c r="B15" s="105">
        <v>6527</v>
      </c>
      <c r="C15" s="110" t="s">
        <v>187</v>
      </c>
      <c r="D15" s="111" t="s">
        <v>195</v>
      </c>
      <c r="E15" s="112" t="s">
        <v>196</v>
      </c>
      <c r="F15" s="47"/>
      <c r="G15" s="47"/>
      <c r="H15" s="47"/>
      <c r="I15" s="47"/>
      <c r="J15" s="47">
        <f t="shared" si="0"/>
        <v>0</v>
      </c>
      <c r="K15" s="47" t="str">
        <f t="shared" si="1"/>
        <v>0</v>
      </c>
      <c r="L15" s="47"/>
      <c r="M15" s="41"/>
    </row>
    <row r="16" spans="1:13" ht="18" customHeight="1" x14ac:dyDescent="0.2">
      <c r="A16" s="48">
        <v>9</v>
      </c>
      <c r="B16" s="105">
        <v>6531</v>
      </c>
      <c r="C16" s="110" t="s">
        <v>187</v>
      </c>
      <c r="D16" s="111" t="s">
        <v>197</v>
      </c>
      <c r="E16" s="112" t="s">
        <v>14</v>
      </c>
      <c r="F16" s="47"/>
      <c r="G16" s="47"/>
      <c r="H16" s="47"/>
      <c r="I16" s="47"/>
      <c r="J16" s="47">
        <f t="shared" si="0"/>
        <v>0</v>
      </c>
      <c r="K16" s="47" t="str">
        <f t="shared" si="1"/>
        <v>0</v>
      </c>
      <c r="L16" s="47"/>
      <c r="M16" s="41"/>
    </row>
    <row r="17" spans="1:13" ht="18" customHeight="1" x14ac:dyDescent="0.2">
      <c r="A17" s="48">
        <v>10</v>
      </c>
      <c r="B17" s="105">
        <v>6532</v>
      </c>
      <c r="C17" s="110" t="s">
        <v>187</v>
      </c>
      <c r="D17" s="111" t="s">
        <v>198</v>
      </c>
      <c r="E17" s="112" t="s">
        <v>92</v>
      </c>
      <c r="F17" s="47"/>
      <c r="G17" s="47"/>
      <c r="H17" s="47"/>
      <c r="I17" s="47"/>
      <c r="J17" s="47">
        <f t="shared" si="0"/>
        <v>0</v>
      </c>
      <c r="K17" s="47" t="str">
        <f t="shared" si="1"/>
        <v>0</v>
      </c>
      <c r="L17" s="47"/>
      <c r="M17" s="41"/>
    </row>
    <row r="18" spans="1:13" ht="18" customHeight="1" x14ac:dyDescent="0.2">
      <c r="A18" s="48">
        <v>11</v>
      </c>
      <c r="B18" s="105">
        <v>6533</v>
      </c>
      <c r="C18" s="110" t="s">
        <v>187</v>
      </c>
      <c r="D18" s="111" t="s">
        <v>199</v>
      </c>
      <c r="E18" s="112" t="s">
        <v>14</v>
      </c>
      <c r="F18" s="47"/>
      <c r="G18" s="47"/>
      <c r="H18" s="47"/>
      <c r="I18" s="47"/>
      <c r="J18" s="47">
        <f t="shared" si="0"/>
        <v>0</v>
      </c>
      <c r="K18" s="47" t="str">
        <f t="shared" si="1"/>
        <v>0</v>
      </c>
      <c r="L18" s="47"/>
      <c r="M18" s="41"/>
    </row>
    <row r="19" spans="1:13" ht="18" customHeight="1" x14ac:dyDescent="0.2">
      <c r="A19" s="48">
        <v>12</v>
      </c>
      <c r="B19" s="105">
        <v>6536</v>
      </c>
      <c r="C19" s="110" t="s">
        <v>187</v>
      </c>
      <c r="D19" s="111" t="s">
        <v>200</v>
      </c>
      <c r="E19" s="112" t="s">
        <v>201</v>
      </c>
      <c r="F19" s="47"/>
      <c r="G19" s="47"/>
      <c r="H19" s="47"/>
      <c r="I19" s="47"/>
      <c r="J19" s="47">
        <f t="shared" si="0"/>
        <v>0</v>
      </c>
      <c r="K19" s="47" t="str">
        <f t="shared" si="1"/>
        <v>0</v>
      </c>
      <c r="L19" s="47"/>
      <c r="M19" s="41"/>
    </row>
    <row r="20" spans="1:13" ht="18" customHeight="1" x14ac:dyDescent="0.2">
      <c r="A20" s="48">
        <v>13</v>
      </c>
      <c r="B20" s="105">
        <v>6539</v>
      </c>
      <c r="C20" s="110" t="s">
        <v>187</v>
      </c>
      <c r="D20" s="111" t="s">
        <v>202</v>
      </c>
      <c r="E20" s="112" t="s">
        <v>203</v>
      </c>
      <c r="F20" s="47"/>
      <c r="G20" s="47"/>
      <c r="H20" s="47"/>
      <c r="I20" s="47"/>
      <c r="J20" s="47">
        <f t="shared" si="0"/>
        <v>0</v>
      </c>
      <c r="K20" s="47" t="str">
        <f t="shared" si="1"/>
        <v>0</v>
      </c>
      <c r="L20" s="47"/>
      <c r="M20" s="41"/>
    </row>
    <row r="21" spans="1:13" ht="18" customHeight="1" x14ac:dyDescent="0.2">
      <c r="A21" s="48">
        <v>14</v>
      </c>
      <c r="B21" s="105">
        <v>6583</v>
      </c>
      <c r="C21" s="110" t="s">
        <v>18</v>
      </c>
      <c r="D21" s="111" t="s">
        <v>143</v>
      </c>
      <c r="E21" s="112" t="s">
        <v>204</v>
      </c>
      <c r="F21" s="47"/>
      <c r="G21" s="47"/>
      <c r="H21" s="47"/>
      <c r="I21" s="47"/>
      <c r="J21" s="47">
        <f t="shared" si="0"/>
        <v>0</v>
      </c>
      <c r="K21" s="47" t="str">
        <f t="shared" si="1"/>
        <v>0</v>
      </c>
      <c r="L21" s="47"/>
      <c r="M21" s="41"/>
    </row>
    <row r="22" spans="1:13" ht="18" customHeight="1" x14ac:dyDescent="0.2">
      <c r="A22" s="48">
        <v>15</v>
      </c>
      <c r="B22" s="105">
        <v>6609</v>
      </c>
      <c r="C22" s="113" t="s">
        <v>187</v>
      </c>
      <c r="D22" s="114" t="s">
        <v>205</v>
      </c>
      <c r="E22" s="115" t="s">
        <v>179</v>
      </c>
      <c r="F22" s="47"/>
      <c r="G22" s="47"/>
      <c r="H22" s="47"/>
      <c r="I22" s="47"/>
      <c r="J22" s="47">
        <f t="shared" si="0"/>
        <v>0</v>
      </c>
      <c r="K22" s="47" t="str">
        <f t="shared" si="1"/>
        <v>0</v>
      </c>
      <c r="L22" s="47"/>
      <c r="M22" s="41"/>
    </row>
    <row r="23" spans="1:13" ht="18" customHeight="1" x14ac:dyDescent="0.2">
      <c r="A23" s="48">
        <v>16</v>
      </c>
      <c r="B23" s="105">
        <v>6610</v>
      </c>
      <c r="C23" s="110" t="s">
        <v>187</v>
      </c>
      <c r="D23" s="111" t="s">
        <v>206</v>
      </c>
      <c r="E23" s="112" t="s">
        <v>207</v>
      </c>
      <c r="F23" s="47"/>
      <c r="G23" s="47"/>
      <c r="H23" s="47"/>
      <c r="I23" s="47"/>
      <c r="J23" s="47">
        <f t="shared" si="0"/>
        <v>0</v>
      </c>
      <c r="K23" s="47" t="str">
        <f t="shared" si="1"/>
        <v>0</v>
      </c>
      <c r="L23" s="47"/>
      <c r="M23" s="41"/>
    </row>
    <row r="24" spans="1:13" ht="18" customHeight="1" x14ac:dyDescent="0.2">
      <c r="A24" s="48">
        <v>17</v>
      </c>
      <c r="B24" s="105">
        <v>6682</v>
      </c>
      <c r="C24" s="106" t="s">
        <v>18</v>
      </c>
      <c r="D24" s="107" t="s">
        <v>208</v>
      </c>
      <c r="E24" s="108" t="s">
        <v>209</v>
      </c>
      <c r="F24" s="47"/>
      <c r="G24" s="47"/>
      <c r="H24" s="47"/>
      <c r="I24" s="47"/>
      <c r="J24" s="47">
        <f t="shared" si="0"/>
        <v>0</v>
      </c>
      <c r="K24" s="47" t="str">
        <f t="shared" si="1"/>
        <v>0</v>
      </c>
      <c r="L24" s="47"/>
      <c r="M24" s="41"/>
    </row>
    <row r="25" spans="1:13" ht="18" customHeight="1" x14ac:dyDescent="0.2">
      <c r="A25" s="48">
        <v>18</v>
      </c>
      <c r="B25" s="109">
        <v>6778</v>
      </c>
      <c r="C25" s="106" t="s">
        <v>18</v>
      </c>
      <c r="D25" s="116" t="s">
        <v>210</v>
      </c>
      <c r="E25" s="117" t="s">
        <v>211</v>
      </c>
      <c r="F25" s="47"/>
      <c r="G25" s="47"/>
      <c r="H25" s="47"/>
      <c r="I25" s="47"/>
      <c r="J25" s="47">
        <f t="shared" si="0"/>
        <v>0</v>
      </c>
      <c r="K25" s="47" t="str">
        <f t="shared" si="1"/>
        <v>0</v>
      </c>
      <c r="L25" s="47"/>
      <c r="M25" s="41"/>
    </row>
    <row r="26" spans="1:13" ht="18" customHeight="1" x14ac:dyDescent="0.2">
      <c r="A26" s="48">
        <v>19</v>
      </c>
      <c r="B26" s="109">
        <v>7845</v>
      </c>
      <c r="C26" s="106" t="s">
        <v>18</v>
      </c>
      <c r="D26" s="116" t="s">
        <v>212</v>
      </c>
      <c r="E26" s="117" t="s">
        <v>14</v>
      </c>
      <c r="F26" s="47"/>
      <c r="G26" s="47"/>
      <c r="H26" s="47"/>
      <c r="I26" s="47"/>
      <c r="J26" s="47">
        <f t="shared" si="0"/>
        <v>0</v>
      </c>
      <c r="K26" s="47" t="str">
        <f t="shared" si="1"/>
        <v>0</v>
      </c>
      <c r="L26" s="47"/>
      <c r="M26" s="41"/>
    </row>
    <row r="27" spans="1:13" ht="18" customHeight="1" x14ac:dyDescent="0.2">
      <c r="A27" s="5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18" customHeight="1" x14ac:dyDescent="0.2">
      <c r="A28" s="52"/>
      <c r="B28" s="41"/>
      <c r="C28" s="41"/>
      <c r="D28" s="141" t="s">
        <v>19</v>
      </c>
      <c r="E28" s="142"/>
      <c r="F28" s="142"/>
      <c r="G28" s="142"/>
      <c r="H28" s="128" t="s">
        <v>20</v>
      </c>
      <c r="I28" s="143"/>
      <c r="J28" s="143"/>
      <c r="K28" s="143"/>
      <c r="L28" s="129" t="s">
        <v>21</v>
      </c>
      <c r="M28" s="130"/>
    </row>
    <row r="29" spans="1:13" ht="18" customHeight="1" x14ac:dyDescent="0.2">
      <c r="A29" s="52"/>
      <c r="B29" s="41"/>
      <c r="C29" s="41"/>
      <c r="D29" s="49" t="s">
        <v>5</v>
      </c>
      <c r="E29" s="50" t="s">
        <v>22</v>
      </c>
      <c r="F29" s="142" t="s">
        <v>23</v>
      </c>
      <c r="G29" s="142"/>
      <c r="H29" s="41"/>
      <c r="I29" s="140" t="s">
        <v>24</v>
      </c>
      <c r="J29" s="140"/>
      <c r="K29" s="140"/>
      <c r="L29" s="52"/>
      <c r="M29" s="41"/>
    </row>
    <row r="30" spans="1:13" ht="18" customHeight="1" x14ac:dyDescent="0.55000000000000004">
      <c r="A30" s="52"/>
      <c r="B30" s="41"/>
      <c r="C30" s="41"/>
      <c r="D30" s="51">
        <v>4</v>
      </c>
      <c r="E30" s="40">
        <f>COUNTIF(K8:K26,"4")</f>
        <v>0</v>
      </c>
      <c r="F30" s="136">
        <f>(E30*100)/E39</f>
        <v>0</v>
      </c>
      <c r="G30" s="136"/>
      <c r="H30" s="41"/>
      <c r="I30" s="137" t="s">
        <v>25</v>
      </c>
      <c r="J30" s="137"/>
      <c r="K30" s="137"/>
      <c r="L30" s="52"/>
      <c r="M30" s="41"/>
    </row>
    <row r="31" spans="1:13" ht="18" customHeight="1" x14ac:dyDescent="0.55000000000000004">
      <c r="A31" s="52"/>
      <c r="B31" s="41"/>
      <c r="C31" s="41"/>
      <c r="D31" s="40">
        <v>3.5</v>
      </c>
      <c r="E31" s="40">
        <f>COUNTIF(K8:K26,"3.5")</f>
        <v>0</v>
      </c>
      <c r="F31" s="136">
        <f>(E31*100)/E39</f>
        <v>0</v>
      </c>
      <c r="G31" s="136"/>
      <c r="H31" s="131"/>
      <c r="I31" s="144"/>
      <c r="J31" s="144"/>
      <c r="K31" s="144"/>
      <c r="L31" s="132"/>
      <c r="M31" s="41"/>
    </row>
    <row r="32" spans="1:13" ht="18" customHeight="1" x14ac:dyDescent="0.55000000000000004">
      <c r="A32" s="52"/>
      <c r="B32" s="41"/>
      <c r="C32" s="41"/>
      <c r="D32" s="40">
        <v>3</v>
      </c>
      <c r="E32" s="40">
        <f>COUNTIF(K8:K26,"3")</f>
        <v>0</v>
      </c>
      <c r="F32" s="136">
        <f>(E32*100)/E39</f>
        <v>0</v>
      </c>
      <c r="G32" s="136"/>
      <c r="H32" s="128" t="s">
        <v>20</v>
      </c>
      <c r="I32" s="137"/>
      <c r="J32" s="137"/>
      <c r="K32" s="137"/>
      <c r="L32" s="52"/>
      <c r="M32" s="41"/>
    </row>
    <row r="33" spans="1:13" ht="18" customHeight="1" x14ac:dyDescent="0.55000000000000004">
      <c r="A33" s="52"/>
      <c r="B33" s="41"/>
      <c r="C33" s="41"/>
      <c r="D33" s="40">
        <v>2.5</v>
      </c>
      <c r="E33" s="40">
        <f>COUNTIF(K8:K26,"2.5")</f>
        <v>0</v>
      </c>
      <c r="F33" s="136">
        <f>(E33*100)/E39</f>
        <v>0</v>
      </c>
      <c r="G33" s="136"/>
      <c r="H33" s="133"/>
      <c r="I33" s="140" t="s">
        <v>26</v>
      </c>
      <c r="J33" s="140"/>
      <c r="K33" s="140"/>
      <c r="L33" s="134"/>
      <c r="M33" s="133"/>
    </row>
    <row r="34" spans="1:13" ht="18" customHeight="1" x14ac:dyDescent="0.55000000000000004">
      <c r="A34" s="52"/>
      <c r="B34" s="41"/>
      <c r="C34" s="41"/>
      <c r="D34" s="40">
        <v>2</v>
      </c>
      <c r="E34" s="40">
        <f>COUNTIF(K8:K26,"2")</f>
        <v>0</v>
      </c>
      <c r="F34" s="136">
        <f>(E34*100)/E39</f>
        <v>0</v>
      </c>
      <c r="G34" s="136"/>
      <c r="H34" s="138" t="s">
        <v>27</v>
      </c>
      <c r="I34" s="139"/>
      <c r="J34" s="139"/>
      <c r="K34" s="139"/>
      <c r="L34" s="139"/>
      <c r="M34" s="139"/>
    </row>
    <row r="35" spans="1:13" ht="18" customHeight="1" x14ac:dyDescent="0.55000000000000004">
      <c r="A35" s="52"/>
      <c r="B35" s="41"/>
      <c r="C35" s="41"/>
      <c r="D35" s="40">
        <v>1.5</v>
      </c>
      <c r="E35" s="40">
        <f>COUNTIF(K8:K26,"1.5")</f>
        <v>0</v>
      </c>
      <c r="F35" s="136">
        <f>(E35*100)/E39</f>
        <v>0</v>
      </c>
      <c r="G35" s="136"/>
      <c r="H35" s="41"/>
      <c r="I35" s="41"/>
      <c r="J35" s="41"/>
      <c r="K35" s="41"/>
      <c r="L35" s="41"/>
      <c r="M35" s="41"/>
    </row>
    <row r="36" spans="1:13" ht="18" customHeight="1" x14ac:dyDescent="0.55000000000000004">
      <c r="A36" s="52"/>
      <c r="B36" s="41"/>
      <c r="C36" s="41"/>
      <c r="D36" s="40">
        <v>1</v>
      </c>
      <c r="E36" s="40">
        <f>COUNTIF(K8:K26,"1")</f>
        <v>0</v>
      </c>
      <c r="F36" s="136">
        <f>(E36*100)/E39</f>
        <v>0</v>
      </c>
      <c r="G36" s="136"/>
      <c r="H36" s="128" t="s">
        <v>20</v>
      </c>
      <c r="I36" s="137"/>
      <c r="J36" s="137"/>
      <c r="K36" s="137"/>
      <c r="L36" s="52"/>
      <c r="M36" s="41"/>
    </row>
    <row r="37" spans="1:13" ht="18" customHeight="1" x14ac:dyDescent="0.55000000000000004">
      <c r="A37" s="52"/>
      <c r="B37" s="41"/>
      <c r="C37" s="41"/>
      <c r="D37" s="40">
        <v>0</v>
      </c>
      <c r="E37" s="40">
        <f>COUNTIF(K8:K26,"0")</f>
        <v>19</v>
      </c>
      <c r="F37" s="136">
        <f>(E37*100)/E39</f>
        <v>100</v>
      </c>
      <c r="G37" s="136"/>
      <c r="H37" s="41"/>
      <c r="I37" s="137" t="s">
        <v>28</v>
      </c>
      <c r="J37" s="137"/>
      <c r="K37" s="137"/>
      <c r="L37" s="52"/>
      <c r="M37" s="41"/>
    </row>
    <row r="38" spans="1:13" ht="18" customHeight="1" x14ac:dyDescent="0.55000000000000004">
      <c r="A38" s="52"/>
      <c r="B38" s="41"/>
      <c r="C38" s="41"/>
      <c r="D38" s="40" t="s">
        <v>29</v>
      </c>
      <c r="E38" s="40">
        <f>COUNTIF(K8:K26,"ร")</f>
        <v>0</v>
      </c>
      <c r="F38" s="136">
        <f>(E38*100)/E39</f>
        <v>0</v>
      </c>
      <c r="G38" s="136"/>
      <c r="H38" s="41"/>
      <c r="I38" s="137" t="s">
        <v>30</v>
      </c>
      <c r="J38" s="137"/>
      <c r="K38" s="137"/>
      <c r="L38" s="52"/>
      <c r="M38" s="41"/>
    </row>
    <row r="39" spans="1:13" ht="18" customHeight="1" x14ac:dyDescent="0.55000000000000004">
      <c r="D39" s="135" t="s">
        <v>11</v>
      </c>
      <c r="E39" s="135">
        <f>SUM(E30:E38)</f>
        <v>19</v>
      </c>
      <c r="F39" s="136">
        <f>SUM(F30:F38)</f>
        <v>100</v>
      </c>
      <c r="G39" s="136"/>
    </row>
  </sheetData>
  <mergeCells count="33">
    <mergeCell ref="D28:G28"/>
    <mergeCell ref="I28:K28"/>
    <mergeCell ref="F29:G29"/>
    <mergeCell ref="A1:L1"/>
    <mergeCell ref="A2:L2"/>
    <mergeCell ref="A3:L3"/>
    <mergeCell ref="A4:A7"/>
    <mergeCell ref="C4:E7"/>
    <mergeCell ref="F4:J4"/>
    <mergeCell ref="K4:K7"/>
    <mergeCell ref="L4:L7"/>
    <mergeCell ref="G5:G6"/>
    <mergeCell ref="I5:I6"/>
    <mergeCell ref="J5:J6"/>
    <mergeCell ref="I29:K29"/>
    <mergeCell ref="F31:G31"/>
    <mergeCell ref="I31:K31"/>
    <mergeCell ref="F32:G32"/>
    <mergeCell ref="I32:K32"/>
    <mergeCell ref="F30:G30"/>
    <mergeCell ref="I30:K30"/>
    <mergeCell ref="F39:G39"/>
    <mergeCell ref="F33:G33"/>
    <mergeCell ref="I33:K33"/>
    <mergeCell ref="F38:G38"/>
    <mergeCell ref="I38:K38"/>
    <mergeCell ref="F34:G34"/>
    <mergeCell ref="H34:M34"/>
    <mergeCell ref="F35:G35"/>
    <mergeCell ref="F36:G36"/>
    <mergeCell ref="I36:K36"/>
    <mergeCell ref="F37:G37"/>
    <mergeCell ref="I37:K37"/>
  </mergeCells>
  <pageMargins left="0.7" right="0.7" top="0.75" bottom="0.75" header="0.3" footer="0.3"/>
  <pageSetup paperSize="9" scale="70" orientation="portrait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E17" sqref="E17"/>
    </sheetView>
  </sheetViews>
  <sheetFormatPr defaultRowHeight="14.25" x14ac:dyDescent="0.2"/>
  <sheetData>
    <row r="1" spans="1:13" ht="27.75" x14ac:dyDescent="0.2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x14ac:dyDescent="0.2">
      <c r="A2" s="118" t="s">
        <v>213</v>
      </c>
      <c r="B2" s="118" t="s">
        <v>214</v>
      </c>
    </row>
    <row r="3" spans="1:13" ht="24" x14ac:dyDescent="0.2">
      <c r="A3" s="118" t="s">
        <v>215</v>
      </c>
      <c r="B3" s="118" t="s">
        <v>216</v>
      </c>
    </row>
    <row r="4" spans="1:13" ht="24" x14ac:dyDescent="0.2">
      <c r="B4" s="118" t="s">
        <v>217</v>
      </c>
    </row>
    <row r="5" spans="1:13" ht="24" x14ac:dyDescent="0.2">
      <c r="A5" s="118" t="s">
        <v>218</v>
      </c>
    </row>
    <row r="6" spans="1:13" ht="24" x14ac:dyDescent="0.2">
      <c r="A6" s="118" t="s">
        <v>219</v>
      </c>
      <c r="H6" s="118" t="s">
        <v>220</v>
      </c>
    </row>
    <row r="7" spans="1:13" ht="24" x14ac:dyDescent="0.2">
      <c r="A7" s="118" t="s">
        <v>221</v>
      </c>
      <c r="H7" s="118" t="s">
        <v>222</v>
      </c>
    </row>
    <row r="8" spans="1:13" ht="24.75" thickBot="1" x14ac:dyDescent="0.25">
      <c r="A8" s="118" t="s">
        <v>223</v>
      </c>
    </row>
    <row r="9" spans="1:13" ht="48.75" thickBot="1" x14ac:dyDescent="0.25">
      <c r="A9" s="119" t="s">
        <v>224</v>
      </c>
      <c r="B9" s="160" t="s">
        <v>225</v>
      </c>
      <c r="C9" s="161"/>
      <c r="D9" s="161"/>
      <c r="E9" s="161"/>
      <c r="F9" s="161"/>
      <c r="G9" s="161"/>
      <c r="H9" s="161"/>
      <c r="I9" s="161"/>
      <c r="J9" s="161"/>
      <c r="K9" s="162"/>
      <c r="L9" s="120"/>
      <c r="M9" s="121" t="s">
        <v>226</v>
      </c>
    </row>
    <row r="10" spans="1:13" ht="24.75" thickBot="1" x14ac:dyDescent="0.25">
      <c r="A10" s="164">
        <v>97</v>
      </c>
      <c r="B10" s="122">
        <v>4</v>
      </c>
      <c r="C10" s="122">
        <v>3.5</v>
      </c>
      <c r="D10" s="122">
        <v>3</v>
      </c>
      <c r="E10" s="122">
        <v>2.5</v>
      </c>
      <c r="F10" s="122">
        <v>2</v>
      </c>
      <c r="G10" s="122">
        <v>1.5</v>
      </c>
      <c r="H10" s="122">
        <v>1</v>
      </c>
      <c r="I10" s="122">
        <v>0</v>
      </c>
      <c r="J10" s="122" t="s">
        <v>29</v>
      </c>
      <c r="K10" s="122" t="s">
        <v>227</v>
      </c>
      <c r="L10" s="166">
        <v>2.5154639175257731</v>
      </c>
      <c r="M10" s="166">
        <v>10.635893108818941</v>
      </c>
    </row>
    <row r="11" spans="1:13" ht="24.75" thickBot="1" x14ac:dyDescent="0.25">
      <c r="A11" s="165"/>
      <c r="B11" s="123">
        <v>9</v>
      </c>
      <c r="C11" s="123">
        <v>9</v>
      </c>
      <c r="D11" s="123">
        <v>16</v>
      </c>
      <c r="E11" s="123">
        <v>25</v>
      </c>
      <c r="F11" s="123">
        <v>30</v>
      </c>
      <c r="G11" s="123">
        <v>2</v>
      </c>
      <c r="H11" s="123">
        <v>3</v>
      </c>
      <c r="I11" s="123">
        <v>1</v>
      </c>
      <c r="J11" s="123">
        <v>1</v>
      </c>
      <c r="K11" s="123">
        <v>1</v>
      </c>
      <c r="L11" s="167"/>
      <c r="M11" s="167"/>
    </row>
    <row r="12" spans="1:13" ht="24.75" thickBot="1" x14ac:dyDescent="0.25">
      <c r="A12" s="124" t="s">
        <v>23</v>
      </c>
      <c r="B12" s="125">
        <v>9.2783505154639183</v>
      </c>
      <c r="C12" s="125">
        <v>9.2783505154639183</v>
      </c>
      <c r="D12" s="125">
        <v>16.494845360824741</v>
      </c>
      <c r="E12" s="125">
        <v>25.773195876288661</v>
      </c>
      <c r="F12" s="125">
        <v>30.927835051546392</v>
      </c>
      <c r="G12" s="125">
        <v>2.0618556701030926</v>
      </c>
      <c r="H12" s="125">
        <v>3.0927835051546393</v>
      </c>
      <c r="I12" s="125">
        <v>1.0309278350515463</v>
      </c>
      <c r="J12" s="125">
        <v>1.0309278350515463</v>
      </c>
      <c r="K12" s="125">
        <v>1.0309278350515463</v>
      </c>
      <c r="L12" s="168"/>
      <c r="M12" s="168"/>
    </row>
    <row r="13" spans="1:13" ht="24" x14ac:dyDescent="0.2">
      <c r="A13" s="118" t="s">
        <v>228</v>
      </c>
    </row>
    <row r="14" spans="1:13" ht="24" x14ac:dyDescent="0.2">
      <c r="A14" s="118"/>
    </row>
    <row r="15" spans="1:13" ht="24" x14ac:dyDescent="0.2">
      <c r="A15" s="118" t="s">
        <v>229</v>
      </c>
      <c r="D15" s="163" t="s">
        <v>230</v>
      </c>
      <c r="E15" s="163"/>
      <c r="F15" s="163"/>
      <c r="G15" s="163"/>
      <c r="H15" s="163"/>
      <c r="I15" s="163"/>
      <c r="J15" s="163"/>
      <c r="K15" s="163"/>
      <c r="L15" s="163"/>
      <c r="M15" s="163"/>
    </row>
    <row r="16" spans="1:13" ht="24" x14ac:dyDescent="0.2">
      <c r="A16" s="118" t="s">
        <v>231</v>
      </c>
      <c r="D16" s="163" t="s">
        <v>232</v>
      </c>
      <c r="E16" s="163"/>
      <c r="F16" s="163"/>
      <c r="G16" s="163"/>
      <c r="H16" s="163"/>
      <c r="I16" s="163"/>
      <c r="J16" s="163"/>
      <c r="K16" s="163"/>
      <c r="L16" s="163"/>
      <c r="M16" s="163"/>
    </row>
    <row r="17" spans="1:13" ht="24" x14ac:dyDescent="0.2">
      <c r="A17" s="118"/>
      <c r="D17" s="126"/>
      <c r="E17" s="126"/>
      <c r="F17" s="126"/>
      <c r="G17" s="126"/>
      <c r="H17" s="126"/>
      <c r="I17" s="126"/>
      <c r="J17" s="126"/>
      <c r="K17" s="126"/>
      <c r="L17" s="126"/>
      <c r="M17" s="126"/>
    </row>
    <row r="18" spans="1:13" ht="24" x14ac:dyDescent="0.2">
      <c r="A18" s="118" t="s">
        <v>20</v>
      </c>
      <c r="H18" s="118" t="s">
        <v>20</v>
      </c>
    </row>
    <row r="19" spans="1:13" ht="24" x14ac:dyDescent="0.2">
      <c r="A19" s="118" t="s">
        <v>233</v>
      </c>
      <c r="F19" s="163" t="s">
        <v>234</v>
      </c>
      <c r="G19" s="163"/>
      <c r="H19" s="163"/>
      <c r="I19" s="163"/>
      <c r="J19" s="163"/>
      <c r="K19" s="163"/>
      <c r="L19" s="163"/>
      <c r="M19" s="163"/>
    </row>
    <row r="20" spans="1:13" ht="24" x14ac:dyDescent="0.2">
      <c r="A20" s="163" t="s">
        <v>235</v>
      </c>
      <c r="B20" s="163"/>
      <c r="C20" s="163"/>
      <c r="D20" s="163"/>
      <c r="F20" s="163" t="s">
        <v>236</v>
      </c>
      <c r="G20" s="163"/>
      <c r="H20" s="163"/>
      <c r="I20" s="163"/>
      <c r="J20" s="163"/>
      <c r="K20" s="163"/>
      <c r="L20" s="163"/>
      <c r="M20" s="163"/>
    </row>
    <row r="21" spans="1:13" ht="24" x14ac:dyDescent="0.2">
      <c r="A21" s="126"/>
      <c r="B21" s="126"/>
      <c r="C21" s="126"/>
      <c r="D21" s="126"/>
      <c r="F21" s="126"/>
      <c r="G21" s="126"/>
      <c r="H21" s="126"/>
      <c r="I21" s="126"/>
      <c r="J21" s="126"/>
      <c r="K21" s="126"/>
      <c r="L21" s="126"/>
      <c r="M21" s="126"/>
    </row>
    <row r="22" spans="1:13" ht="24" x14ac:dyDescent="0.2">
      <c r="C22" s="118" t="s">
        <v>237</v>
      </c>
      <c r="I22" s="118" t="s">
        <v>238</v>
      </c>
    </row>
    <row r="23" spans="1:13" ht="24" x14ac:dyDescent="0.2">
      <c r="C23" s="118"/>
      <c r="I23" s="118"/>
    </row>
    <row r="24" spans="1:13" ht="24" x14ac:dyDescent="0.2">
      <c r="A24" s="127" t="s">
        <v>20</v>
      </c>
    </row>
    <row r="25" spans="1:13" ht="24" x14ac:dyDescent="0.2">
      <c r="A25" s="127" t="s">
        <v>239</v>
      </c>
    </row>
    <row r="26" spans="1:13" ht="24" x14ac:dyDescent="0.2">
      <c r="A26" s="127" t="s">
        <v>240</v>
      </c>
    </row>
  </sheetData>
  <mergeCells count="10">
    <mergeCell ref="A1:M1"/>
    <mergeCell ref="B9:K9"/>
    <mergeCell ref="F19:M19"/>
    <mergeCell ref="A20:D20"/>
    <mergeCell ref="F20:M20"/>
    <mergeCell ref="A10:A11"/>
    <mergeCell ref="L10:L12"/>
    <mergeCell ref="M10:M12"/>
    <mergeCell ref="D15:M15"/>
    <mergeCell ref="D16:M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ห้อง 1</vt:lpstr>
      <vt:lpstr>ห้อง 2</vt:lpstr>
      <vt:lpstr>ห้อง 3</vt:lpstr>
      <vt:lpstr>ห้อง4 </vt:lpstr>
      <vt:lpstr>แบบสรุปคะแนน</vt:lpstr>
      <vt:lpstr>'ห้อง 1'!Print_Area</vt:lpstr>
      <vt:lpstr>'ห้อง 2'!Print_Area</vt:lpstr>
      <vt:lpstr>'ห้อง 3'!Print_Area</vt:lpstr>
      <vt:lpstr>'ห้อง4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2016-03-02T10:12:10Z</cp:lastPrinted>
  <dcterms:created xsi:type="dcterms:W3CDTF">2016-03-02T08:05:57Z</dcterms:created>
  <dcterms:modified xsi:type="dcterms:W3CDTF">2016-03-03T08:50:31Z</dcterms:modified>
</cp:coreProperties>
</file>