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8445" activeTab="4"/>
  </bookViews>
  <sheets>
    <sheet name="ห้อง1" sheetId="1" r:id="rId1"/>
    <sheet name="ห้อง2" sheetId="2" r:id="rId2"/>
    <sheet name="ห้อง3" sheetId="3" r:id="rId3"/>
    <sheet name="ห้อง4" sheetId="4" r:id="rId4"/>
    <sheet name="Sheet5" sheetId="5" r:id="rId5"/>
  </sheets>
  <definedNames>
    <definedName name="_xlnm.Print_Area" localSheetId="0">ห้อง1!$A$1:$L$51</definedName>
    <definedName name="_xlnm.Print_Area" localSheetId="1">ห้อง2!$A$1:$L$58</definedName>
    <definedName name="_xlnm.Print_Area" localSheetId="2">ห้อง3!$A$1:$L$52</definedName>
    <definedName name="_xlnm.Print_Area" localSheetId="3">ห้อง4!$A$1:$L$48</definedName>
  </definedNames>
  <calcPr calcId="144525"/>
</workbook>
</file>

<file path=xl/calcChain.xml><?xml version="1.0" encoding="utf-8"?>
<calcChain xmlns="http://schemas.openxmlformats.org/spreadsheetml/2006/main">
  <c r="F51" i="1" l="1"/>
  <c r="F50" i="1"/>
  <c r="F49" i="1"/>
  <c r="F48" i="1"/>
  <c r="F47" i="1"/>
  <c r="F46" i="1"/>
  <c r="F45" i="1"/>
  <c r="F44" i="1"/>
  <c r="F52" i="1" s="1"/>
  <c r="F43" i="1"/>
  <c r="E52" i="1"/>
  <c r="F58" i="2"/>
  <c r="F57" i="2"/>
  <c r="F56" i="2"/>
  <c r="F55" i="2"/>
  <c r="F54" i="2"/>
  <c r="F53" i="2"/>
  <c r="F52" i="2"/>
  <c r="F59" i="2" s="1"/>
  <c r="F51" i="2"/>
  <c r="F50" i="2"/>
  <c r="E59" i="2"/>
  <c r="F52" i="3"/>
  <c r="F51" i="3"/>
  <c r="F50" i="3"/>
  <c r="F49" i="3"/>
  <c r="F48" i="3"/>
  <c r="F47" i="3"/>
  <c r="F46" i="3"/>
  <c r="F45" i="3"/>
  <c r="F44" i="3"/>
  <c r="F53" i="3"/>
  <c r="E53" i="3"/>
  <c r="F48" i="4"/>
  <c r="F47" i="4"/>
  <c r="F46" i="4"/>
  <c r="F49" i="4" s="1"/>
  <c r="F45" i="4"/>
  <c r="F44" i="4"/>
  <c r="F43" i="4"/>
  <c r="F42" i="4"/>
  <c r="F41" i="4"/>
  <c r="F40" i="4"/>
  <c r="E49" i="4"/>
  <c r="J36" i="4" l="1"/>
  <c r="K36" i="4" s="1"/>
  <c r="J35" i="4"/>
  <c r="K35" i="4" s="1"/>
  <c r="J34" i="4"/>
  <c r="K34" i="4" s="1"/>
  <c r="J33" i="4"/>
  <c r="K33" i="4" s="1"/>
  <c r="K32" i="4"/>
  <c r="J32" i="4"/>
  <c r="J31" i="4"/>
  <c r="K31" i="4" s="1"/>
  <c r="K30" i="4"/>
  <c r="J30" i="4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K22" i="4"/>
  <c r="J22" i="4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K14" i="4"/>
  <c r="J14" i="4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E48" i="4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K8" i="3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E44" i="4" l="1"/>
  <c r="E41" i="4"/>
  <c r="E45" i="4"/>
  <c r="E40" i="4"/>
  <c r="E42" i="4"/>
  <c r="E46" i="4"/>
  <c r="E43" i="4"/>
  <c r="E47" i="4"/>
  <c r="E52" i="3"/>
  <c r="E51" i="3"/>
  <c r="E47" i="3"/>
  <c r="E50" i="3"/>
  <c r="E46" i="3"/>
  <c r="E49" i="3"/>
  <c r="E45" i="3"/>
  <c r="E48" i="3"/>
  <c r="E44" i="3"/>
  <c r="E58" i="2"/>
  <c r="E57" i="2"/>
  <c r="E53" i="2"/>
  <c r="E56" i="2"/>
  <c r="E52" i="2"/>
  <c r="E55" i="2"/>
  <c r="E51" i="2"/>
  <c r="E54" i="2"/>
  <c r="E50" i="2"/>
  <c r="E51" i="1"/>
  <c r="E50" i="1"/>
  <c r="E46" i="1"/>
  <c r="E45" i="1"/>
  <c r="E47" i="1"/>
  <c r="E49" i="1"/>
  <c r="E48" i="1"/>
  <c r="E44" i="1"/>
  <c r="E43" i="1"/>
</calcChain>
</file>

<file path=xl/sharedStrings.xml><?xml version="1.0" encoding="utf-8"?>
<sst xmlns="http://schemas.openxmlformats.org/spreadsheetml/2006/main" count="565" uniqueCount="287">
  <si>
    <t>แบบสรุปผลการเรียน</t>
  </si>
  <si>
    <t>เรื่อง</t>
  </si>
  <si>
    <t>รายงานสรุปผลการเรียน</t>
  </si>
  <si>
    <t>เรียน</t>
  </si>
  <si>
    <t>ผู้อำนวยการโรงเรียนภูเรือวิทยา</t>
  </si>
  <si>
    <r>
      <t xml:space="preserve">ด้วยข้าพเจ้า </t>
    </r>
    <r>
      <rPr>
        <b/>
        <sz val="16"/>
        <color rgb="FFFF0000"/>
        <rFont val="TH SarabunPSK"/>
        <family val="2"/>
      </rPr>
      <t xml:space="preserve"> นางสาคร  มูลอามาตย์</t>
    </r>
    <r>
      <rPr>
        <b/>
        <sz val="16"/>
        <rFont val="TH SarabunPSK"/>
        <family val="2"/>
      </rPr>
      <t xml:space="preserve">  ผู้สอนรายวิชา </t>
    </r>
    <r>
      <rPr>
        <b/>
        <sz val="16"/>
        <color rgb="FFFF0000"/>
        <rFont val="TH SarabunPSK"/>
        <family val="2"/>
      </rPr>
      <t>วิทยาศาสตร์</t>
    </r>
    <r>
      <rPr>
        <b/>
        <sz val="16"/>
        <rFont val="TH SarabunPSK"/>
        <family val="2"/>
      </rPr>
      <t xml:space="preserve">  รหัส </t>
    </r>
    <r>
      <rPr>
        <b/>
        <sz val="16"/>
        <color rgb="FFFF0000"/>
        <rFont val="TH SarabunPSK"/>
        <family val="2"/>
      </rPr>
      <t>ว21102</t>
    </r>
  </si>
  <si>
    <r>
      <t xml:space="preserve">ชั้นมัธยมศึกษาปีที่ </t>
    </r>
    <r>
      <rPr>
        <b/>
        <sz val="16"/>
        <color rgb="FFFF0000"/>
        <rFont val="TH SarabunPSK"/>
        <family val="2"/>
      </rPr>
      <t xml:space="preserve">1 </t>
    </r>
    <r>
      <rPr>
        <b/>
        <sz val="16"/>
        <rFont val="TH SarabunPSK"/>
        <family val="2"/>
      </rPr>
      <t xml:space="preserve">  ห้อง </t>
    </r>
    <r>
      <rPr>
        <b/>
        <sz val="16"/>
        <color rgb="FFFF0000"/>
        <rFont val="TH SarabunPSK"/>
        <family val="2"/>
      </rPr>
      <t xml:space="preserve">1/1-1/6 </t>
    </r>
    <r>
      <rPr>
        <b/>
        <sz val="16"/>
        <rFont val="TH SarabunPSK"/>
        <family val="2"/>
      </rPr>
      <t xml:space="preserve"> ภาคเรียน  </t>
    </r>
    <r>
      <rPr>
        <b/>
        <sz val="16"/>
        <color rgb="FFFF0000"/>
        <rFont val="TH SarabunPSK"/>
        <family val="2"/>
      </rPr>
      <t>2</t>
    </r>
    <r>
      <rPr>
        <b/>
        <sz val="16"/>
        <rFont val="TH SarabunPSK"/>
        <family val="2"/>
      </rPr>
      <t xml:space="preserve">    ปีการศึกษา </t>
    </r>
    <r>
      <rPr>
        <b/>
        <sz val="16"/>
        <color rgb="FFFF0000"/>
        <rFont val="TH SarabunPSK"/>
        <family val="2"/>
      </rPr>
      <t>2558</t>
    </r>
    <r>
      <rPr>
        <b/>
        <sz val="16"/>
        <rFont val="TH SarabunPSK"/>
        <family val="2"/>
      </rPr>
      <t xml:space="preserve">  ได้สรุปผลการเรียน ดังนี้</t>
    </r>
  </si>
  <si>
    <t>จำนวนนักเรียนทั้งหมด.....................คน</t>
  </si>
  <si>
    <t>จำนวนนักเรียนที่เข้าสอบ.................คน</t>
  </si>
  <si>
    <t>จำนวนนักเรียนที่ไม่มีสิทธิ์สอบ...........คน</t>
  </si>
  <si>
    <t>จำนวนนักเรียนที่ขาดสอบ.................คน</t>
  </si>
  <si>
    <t>รวมจำนวนนักเรียนที่ไม่เข้าสอบ.........คน</t>
  </si>
  <si>
    <t>จำนวนนักเรียน</t>
  </si>
  <si>
    <t>จำนวนนักเรียนที่ได้รับผลการเรียน</t>
  </si>
  <si>
    <t>S.D.</t>
  </si>
  <si>
    <t>ร</t>
  </si>
  <si>
    <t>มส.</t>
  </si>
  <si>
    <t>ร้อยละ</t>
  </si>
  <si>
    <t>จึงเรียนมาเพื่อโปรดทราบ</t>
  </si>
  <si>
    <t>ลงชื่อ.......................................ครูผู้สอน</t>
  </si>
  <si>
    <t xml:space="preserve">         ลงชื่อ..................................หัวหน้ากลุ่มสาระฯ</t>
  </si>
  <si>
    <r>
      <t xml:space="preserve">  (</t>
    </r>
    <r>
      <rPr>
        <b/>
        <sz val="16"/>
        <color rgb="FFFF0000"/>
        <rFont val="TH SarabunPSK"/>
        <family val="2"/>
      </rPr>
      <t>นางสาคร  มูลอามาตย์</t>
    </r>
    <r>
      <rPr>
        <b/>
        <sz val="16"/>
        <rFont val="TH SarabunPSK"/>
        <family val="2"/>
      </rPr>
      <t>)</t>
    </r>
  </si>
  <si>
    <r>
      <t xml:space="preserve">  (</t>
    </r>
    <r>
      <rPr>
        <b/>
        <sz val="16"/>
        <color rgb="FFFF0000"/>
        <rFont val="TH SarabunPSK"/>
        <family val="2"/>
      </rPr>
      <t>นางสาวนัฐพร  แสนประสิทธิ์</t>
    </r>
    <r>
      <rPr>
        <b/>
        <sz val="16"/>
        <rFont val="TH SarabunPSK"/>
        <family val="2"/>
      </rPr>
      <t>)</t>
    </r>
  </si>
  <si>
    <t>ลงชื่อ</t>
  </si>
  <si>
    <t xml:space="preserve">      (นางสาคร  มูลอามาตย์)</t>
  </si>
  <si>
    <t xml:space="preserve">  (นางประเทือง มิคะมา)</t>
  </si>
  <si>
    <t>หัวหน้างานวัดผล</t>
  </si>
  <si>
    <t xml:space="preserve">  หัวหน้างาน กลุ่มบริหารงานวิชาการ</t>
  </si>
  <si>
    <t>อนุมัติ</t>
  </si>
  <si>
    <t>ไม่อนุมัติ</t>
  </si>
  <si>
    <t xml:space="preserve">             (นายรังสรรค์  ศึกรักษา)</t>
  </si>
  <si>
    <t xml:space="preserve">         ผู้อำนวยการโรงเรียนภูเรือวิทยา</t>
  </si>
  <si>
    <r>
      <t xml:space="preserve">ครูผู้สอน  </t>
    </r>
    <r>
      <rPr>
        <b/>
        <sz val="16"/>
        <color rgb="FFFF0000"/>
        <rFont val="TH SarabunPSK"/>
        <family val="2"/>
      </rPr>
      <t>นางสาคร  มูลอามาตย์</t>
    </r>
  </si>
  <si>
    <t>เลขที่</t>
  </si>
  <si>
    <t>ชื่อ - สกุล</t>
  </si>
  <si>
    <t>คะแนน</t>
  </si>
  <si>
    <t>ผลการเรียน</t>
  </si>
  <si>
    <t>เลข</t>
  </si>
  <si>
    <t>ก่อน</t>
  </si>
  <si>
    <t>กลางภาค</t>
  </si>
  <si>
    <t>หลัง</t>
  </si>
  <si>
    <t>ปลายภาค</t>
  </si>
  <si>
    <t>รวม</t>
  </si>
  <si>
    <t>ประจำตัว</t>
  </si>
  <si>
    <t>นาย</t>
  </si>
  <si>
    <t>ศรีบุรินทร์</t>
  </si>
  <si>
    <t>สารมะโน</t>
  </si>
  <si>
    <t>ทองปั้น</t>
  </si>
  <si>
    <t>สุธงษา</t>
  </si>
  <si>
    <t>นาราศรี</t>
  </si>
  <si>
    <t>อนุชา</t>
  </si>
  <si>
    <t>น.ส.</t>
  </si>
  <si>
    <t>จิดาภา</t>
  </si>
  <si>
    <t>สรุปผลการเรียน</t>
  </si>
  <si>
    <t>ครูผู้สอน</t>
  </si>
  <si>
    <t>จำนวน</t>
  </si>
  <si>
    <t>(นางสาคร  มูลอามาตย์)</t>
  </si>
  <si>
    <t>ตำแหน่ง.....................</t>
  </si>
  <si>
    <t>(นางสาวนัฐพร  แสนประสิทธิ์)</t>
  </si>
  <si>
    <t xml:space="preserve">            หัวหน้ากลุ่มสาระการเรียนรู้วิทยาศาสตร์</t>
  </si>
  <si>
    <t>(นางประเทือง มิคะมา)</t>
  </si>
  <si>
    <t>หัวหน้ากลุ่มงานวิชาการ</t>
  </si>
  <si>
    <t>ธีรวัฒน์</t>
  </si>
  <si>
    <t>จิตศรีดา</t>
  </si>
  <si>
    <t>ชาญณรงค์</t>
  </si>
  <si>
    <t>ณัฐพล</t>
  </si>
  <si>
    <t>สุทธิ</t>
  </si>
  <si>
    <t>ยุทธพงษ์</t>
  </si>
  <si>
    <t>โสประดิษฐ</t>
  </si>
  <si>
    <t>จักร์กฤษ</t>
  </si>
  <si>
    <t>รองชัย</t>
  </si>
  <si>
    <t>ชัยมงคล</t>
  </si>
  <si>
    <t>พิทวัส</t>
  </si>
  <si>
    <t>ม่วงเพชร</t>
  </si>
  <si>
    <t>พิพัฒน์</t>
  </si>
  <si>
    <t>พอค้ำ</t>
  </si>
  <si>
    <t>วิวัฒน์วงศ์</t>
  </si>
  <si>
    <t>สมโคตร</t>
  </si>
  <si>
    <t>ชัยวัฒน์</t>
  </si>
  <si>
    <t>พรมมาวัน</t>
  </si>
  <si>
    <t>ณภัทร</t>
  </si>
  <si>
    <t>เมืองปาง</t>
  </si>
  <si>
    <t>ทรงวุฒิ</t>
  </si>
  <si>
    <t>พรมดี</t>
  </si>
  <si>
    <t>พีรพล</t>
  </si>
  <si>
    <t>วังคีรี</t>
  </si>
  <si>
    <t>วราวุฒิ</t>
  </si>
  <si>
    <t>ยศสุธรรม</t>
  </si>
  <si>
    <t>อนุชิต</t>
  </si>
  <si>
    <t>ปรเมธ</t>
  </si>
  <si>
    <t>เณรจิบ</t>
  </si>
  <si>
    <t>แถวอุทุม</t>
  </si>
  <si>
    <t>อิทธิเดช</t>
  </si>
  <si>
    <t>ศิกวัส</t>
  </si>
  <si>
    <t>ก้อนคำบา</t>
  </si>
  <si>
    <t>ธนโชติ</t>
  </si>
  <si>
    <t>กันยาประสิทธิ์</t>
  </si>
  <si>
    <t>ฐิติรัตน์</t>
  </si>
  <si>
    <t>รุ่งนภา</t>
  </si>
  <si>
    <t>สิงห์เดชะ</t>
  </si>
  <si>
    <t>ธนารักษ์</t>
  </si>
  <si>
    <t>นนทะการ</t>
  </si>
  <si>
    <t>ธัญญารัตน์</t>
  </si>
  <si>
    <t>ภาสินี</t>
  </si>
  <si>
    <t>เหมือนแก้ว</t>
  </si>
  <si>
    <t>รัชฎาภรณ์</t>
  </si>
  <si>
    <t>กัญญาพัชร</t>
  </si>
  <si>
    <t>ใจเย็น</t>
  </si>
  <si>
    <t>อรญา</t>
  </si>
  <si>
    <t>พิชญา</t>
  </si>
  <si>
    <t>วราภรณ์</t>
  </si>
  <si>
    <t>โกษาจันทร์</t>
  </si>
  <si>
    <t>ปุษยา</t>
  </si>
  <si>
    <t>อ่อนตา</t>
  </si>
  <si>
    <t>วีนัส</t>
  </si>
  <si>
    <t>คํามานิตย์</t>
  </si>
  <si>
    <t>ณรงค์ยศ</t>
  </si>
  <si>
    <t>เหลาพรหม</t>
  </si>
  <si>
    <t>ปรัชญา</t>
  </si>
  <si>
    <t>สีหาสุทธิ</t>
  </si>
  <si>
    <t>วงศธร</t>
  </si>
  <si>
    <t>นครธรรม</t>
  </si>
  <si>
    <t>ณัฐวุฒิ</t>
  </si>
  <si>
    <t>สิงห์ศักดา</t>
  </si>
  <si>
    <t>กฤษฎา</t>
  </si>
  <si>
    <t>วุฒิพงษ์</t>
  </si>
  <si>
    <t>ศรัณย์</t>
  </si>
  <si>
    <t>เบิกบาน</t>
  </si>
  <si>
    <t>เสริมสุริยา</t>
  </si>
  <si>
    <t>สุวรรณชาติ</t>
  </si>
  <si>
    <t>คําแก้ว</t>
  </si>
  <si>
    <t>ทนงศักดิ์</t>
  </si>
  <si>
    <t>อัมพร</t>
  </si>
  <si>
    <t>นพดล</t>
  </si>
  <si>
    <t>รักจิตร์</t>
  </si>
  <si>
    <t>พัชรพล</t>
  </si>
  <si>
    <t>อินทร์อักษร</t>
  </si>
  <si>
    <t>สุริยะ</t>
  </si>
  <si>
    <t>จันทร์ธิมา</t>
  </si>
  <si>
    <t>อธิกานต์</t>
  </si>
  <si>
    <t>เคนโพธิ์</t>
  </si>
  <si>
    <t>เอกพงษ์</t>
  </si>
  <si>
    <t>ศรายุธ</t>
  </si>
  <si>
    <t>อรรคโสภา</t>
  </si>
  <si>
    <t>ศุภณัฐ</t>
  </si>
  <si>
    <t>หิรัญโท</t>
  </si>
  <si>
    <t>กิตติภณ</t>
  </si>
  <si>
    <t>วันทองสุข</t>
  </si>
  <si>
    <t>สรวิศ</t>
  </si>
  <si>
    <t>บุญวิเศษ</t>
  </si>
  <si>
    <t>วรัญญู</t>
  </si>
  <si>
    <t>วีรชน</t>
  </si>
  <si>
    <t>พิมพ์สารี</t>
  </si>
  <si>
    <t>ปัดทวี</t>
  </si>
  <si>
    <t>จันทร์กวด</t>
  </si>
  <si>
    <t>ณัฐสุดา</t>
  </si>
  <si>
    <t>ผดุงโกเม็ด</t>
  </si>
  <si>
    <t>พัชรี</t>
  </si>
  <si>
    <t>เพชรรัตน์</t>
  </si>
  <si>
    <t>พรมวัน</t>
  </si>
  <si>
    <t>พรทิพย์</t>
  </si>
  <si>
    <t>นัทธมน</t>
  </si>
  <si>
    <t>จุตตะโน</t>
  </si>
  <si>
    <t>นุชจรินทร์</t>
  </si>
  <si>
    <t>สีช้าง</t>
  </si>
  <si>
    <t>ปนัดดา</t>
  </si>
  <si>
    <t>ศิริหล้า</t>
  </si>
  <si>
    <t>วัชรี</t>
  </si>
  <si>
    <t>ปลื้มสายแสง</t>
  </si>
  <si>
    <t>กนกพร</t>
  </si>
  <si>
    <t>ธัญญารักษ์</t>
  </si>
  <si>
    <t>ณัฐธิดา</t>
  </si>
  <si>
    <t>นวพรรษ</t>
  </si>
  <si>
    <t>แก้วชูฟอง</t>
  </si>
  <si>
    <t>เมธินี</t>
  </si>
  <si>
    <t>บัวทองใสสด</t>
  </si>
  <si>
    <t>ชุลีพร</t>
  </si>
  <si>
    <t>สมสวัสดิ์</t>
  </si>
  <si>
    <t>ศุภรัตน์</t>
  </si>
  <si>
    <t>เสาวลักษณ์</t>
  </si>
  <si>
    <t>กลิ่นสังข์</t>
  </si>
  <si>
    <t>วรรณพร</t>
  </si>
  <si>
    <t>พานสำริศ</t>
  </si>
  <si>
    <t>ชาญชัย</t>
  </si>
  <si>
    <t>บุตรเอก</t>
  </si>
  <si>
    <t>ณัฐวัฒน์</t>
  </si>
  <si>
    <t>จันทะรักษ์</t>
  </si>
  <si>
    <t>วรัตถ์</t>
  </si>
  <si>
    <t>เนตรแสงศรี</t>
  </si>
  <si>
    <t>นิกร</t>
  </si>
  <si>
    <t>วงษพันธ์</t>
  </si>
  <si>
    <t>เกียรติศักดิ์</t>
  </si>
  <si>
    <t>รามิล</t>
  </si>
  <si>
    <t>บุตรพรม</t>
  </si>
  <si>
    <t>วารินทร์</t>
  </si>
  <si>
    <t>เทวรักษ์</t>
  </si>
  <si>
    <t>ประกิต</t>
  </si>
  <si>
    <t>อรรคสูรย์</t>
  </si>
  <si>
    <t>เกวลิน</t>
  </si>
  <si>
    <t>นวลจันทร์</t>
  </si>
  <si>
    <t>จริยา</t>
  </si>
  <si>
    <t>ณัฐณิชา</t>
  </si>
  <si>
    <t>สีลานาแก</t>
  </si>
  <si>
    <t>รุ่งอรุณ</t>
  </si>
  <si>
    <t>วิภาพรรณ</t>
  </si>
  <si>
    <t>อินทร์ธรรม</t>
  </si>
  <si>
    <t>ศิรินยา</t>
  </si>
  <si>
    <t>แก้วทองรักษ์</t>
  </si>
  <si>
    <t>สุวรักษ์</t>
  </si>
  <si>
    <t>ขวัญฤดี</t>
  </si>
  <si>
    <t>เจนจิรา</t>
  </si>
  <si>
    <t>ปาทํามา</t>
  </si>
  <si>
    <t>ณิชนันท์</t>
  </si>
  <si>
    <t>แก้วกุดเลาะ</t>
  </si>
  <si>
    <t>ปาริษา</t>
  </si>
  <si>
    <t>อัตถาพร</t>
  </si>
  <si>
    <t>พนิดา</t>
  </si>
  <si>
    <t>แพนไชยสงค์</t>
  </si>
  <si>
    <t>โยษิตา</t>
  </si>
  <si>
    <t>วิไลพร</t>
  </si>
  <si>
    <t>หล้าทุม</t>
  </si>
  <si>
    <t>สุธิดา</t>
  </si>
  <si>
    <t>อรปรียา</t>
  </si>
  <si>
    <t>ชไมพร</t>
  </si>
  <si>
    <t>ธรรมบุญ</t>
  </si>
  <si>
    <t>ชาลิสา</t>
  </si>
  <si>
    <t>กันแสน</t>
  </si>
  <si>
    <t>นฤมล</t>
  </si>
  <si>
    <t>สุขคะโรค</t>
  </si>
  <si>
    <t>นันท์นภัส</t>
  </si>
  <si>
    <t>วังคะฮาต</t>
  </si>
  <si>
    <t>แพรทอง</t>
  </si>
  <si>
    <t>กมลรัตน์</t>
  </si>
  <si>
    <t>พรหมมาวัน</t>
  </si>
  <si>
    <t>รัฐธิดา</t>
  </si>
  <si>
    <t>บุญศรีภูมิ</t>
  </si>
  <si>
    <t>รินรดา</t>
  </si>
  <si>
    <t>เกริกไกร</t>
  </si>
  <si>
    <t>ระบือสันเทียะ</t>
  </si>
  <si>
    <t>คิรากร</t>
  </si>
  <si>
    <t>บุญกล่ำ</t>
  </si>
  <si>
    <t>จิรัฏฐ์</t>
  </si>
  <si>
    <t>ยิ่งยงวัฒนกิจ</t>
  </si>
  <si>
    <t>ธนาวุฒิ</t>
  </si>
  <si>
    <t>นาบรรดิฐ</t>
  </si>
  <si>
    <t>มีชัย</t>
  </si>
  <si>
    <t>พงศ์ชัยสถาปัตย์</t>
  </si>
  <si>
    <t>สุกฤษฎิ์</t>
  </si>
  <si>
    <t>ชาญวิทย์</t>
  </si>
  <si>
    <t>ทาติด</t>
  </si>
  <si>
    <t>โชติโรฒ</t>
  </si>
  <si>
    <t>ขันประกอบ</t>
  </si>
  <si>
    <t>รุจโรจน์</t>
  </si>
  <si>
    <t>สนธิวัฒน์ตระกูล</t>
  </si>
  <si>
    <t>ณัฐริกา</t>
  </si>
  <si>
    <t>โสประดิษฐ์</t>
  </si>
  <si>
    <t xml:space="preserve">นุชนาฎ </t>
  </si>
  <si>
    <t>พัชรินทร์</t>
  </si>
  <si>
    <t>ละอองดาว</t>
  </si>
  <si>
    <t>แสงเสนา</t>
  </si>
  <si>
    <t>ศศิพร</t>
  </si>
  <si>
    <t>สิริกร</t>
  </si>
  <si>
    <t>สุพัตรา</t>
  </si>
  <si>
    <t>จันทะแพง</t>
  </si>
  <si>
    <t>ดวงหทัย</t>
  </si>
  <si>
    <t>สินไชย์</t>
  </si>
  <si>
    <t>ทิพยา</t>
  </si>
  <si>
    <t>ปยุดา</t>
  </si>
  <si>
    <t>เพชรสีโชติ</t>
  </si>
  <si>
    <t>วนิดา</t>
  </si>
  <si>
    <t>ทิพประโสฐ</t>
  </si>
  <si>
    <t>สุจิตรา</t>
  </si>
  <si>
    <t>อรุณรัตน์</t>
  </si>
  <si>
    <t>จิรพร</t>
  </si>
  <si>
    <t>ฐิติญา</t>
  </si>
  <si>
    <t>อภิญญา</t>
  </si>
  <si>
    <t>วิจิตรา</t>
  </si>
  <si>
    <t>อุ่นแก้ว</t>
  </si>
  <si>
    <t>กาญจนา</t>
  </si>
  <si>
    <t>ศรีสวัสดิ์</t>
  </si>
  <si>
    <t>อาทิตยา</t>
  </si>
  <si>
    <t>ศาลางาม</t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</si>
  <si>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6/1</t>
    </r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</si>
  <si>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6/2</t>
    </r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</si>
  <si>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6/3</t>
    </r>
  </si>
  <si>
    <r>
      <t xml:space="preserve">วิชา </t>
    </r>
    <r>
      <rPr>
        <b/>
        <sz val="16"/>
        <color rgb="FFFF0000"/>
        <rFont val="TH SarabunPSK"/>
        <family val="2"/>
      </rPr>
      <t>วิทยาศาสตร์ (ว 21102)</t>
    </r>
    <r>
      <rPr>
        <b/>
        <sz val="16"/>
        <color theme="1"/>
        <rFont val="TH SarabunPSK"/>
        <family val="2"/>
      </rPr>
      <t xml:space="preserve"> ชั้นมัธยมศึกษาปีที่ 6/4</t>
    </r>
  </si>
  <si>
    <t>สาเหตุการติด 0,ร,มส.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</si>
</sst>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000"/>
  </numFmts>
  <fonts count="13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name val="BrowalliaUPC"/>
      <family val="2"/>
    </font>
    <font>
      <sz val="14"/>
      <name val="BrowalliaUPC"/>
      <charset val="22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8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23" xfId="3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7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87" fontId="7" fillId="0" borderId="16" xfId="0" applyNumberFormat="1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12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</cellXfs>
  <cellStyles count="4">
    <cellStyle name="Normal" xfId="0" builtinId="0"/>
    <cellStyle name="Normal 2" xfId="3"/>
    <cellStyle name="Normal 2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L4" sqref="L4:L7"/>
    </sheetView>
  </sheetViews>
  <sheetFormatPr defaultRowHeight="18" customHeight="1" x14ac:dyDescent="0.2"/>
  <cols>
    <col min="1" max="1" width="5" customWidth="1"/>
    <col min="3" max="3" width="4" style="59" customWidth="1"/>
    <col min="5" max="5" width="10.125" customWidth="1"/>
    <col min="10" max="10" width="6.375" customWidth="1"/>
    <col min="12" max="12" width="18" customWidth="1"/>
  </cols>
  <sheetData>
    <row r="1" spans="1:13" ht="18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1"/>
    </row>
    <row r="2" spans="1:13" ht="18" customHeight="1" x14ac:dyDescent="0.2">
      <c r="A2" s="76" t="s">
        <v>282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1"/>
    </row>
    <row r="3" spans="1:13" ht="18" customHeight="1" x14ac:dyDescent="0.2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1"/>
    </row>
    <row r="4" spans="1:13" ht="18" customHeight="1" x14ac:dyDescent="0.2">
      <c r="A4" s="72" t="s">
        <v>33</v>
      </c>
      <c r="B4" s="12"/>
      <c r="C4" s="79" t="s">
        <v>34</v>
      </c>
      <c r="D4" s="80"/>
      <c r="E4" s="81"/>
      <c r="F4" s="86" t="s">
        <v>35</v>
      </c>
      <c r="G4" s="87"/>
      <c r="H4" s="87"/>
      <c r="I4" s="87"/>
      <c r="J4" s="88"/>
      <c r="K4" s="72" t="s">
        <v>36</v>
      </c>
      <c r="L4" s="72" t="s">
        <v>286</v>
      </c>
      <c r="M4" s="11"/>
    </row>
    <row r="5" spans="1:13" ht="18" customHeight="1" x14ac:dyDescent="0.2">
      <c r="A5" s="78"/>
      <c r="B5" s="13" t="s">
        <v>37</v>
      </c>
      <c r="C5" s="82"/>
      <c r="D5" s="76"/>
      <c r="E5" s="83"/>
      <c r="F5" s="14" t="s">
        <v>38</v>
      </c>
      <c r="G5" s="72" t="s">
        <v>39</v>
      </c>
      <c r="H5" s="14" t="s">
        <v>40</v>
      </c>
      <c r="I5" s="72" t="s">
        <v>41</v>
      </c>
      <c r="J5" s="72" t="s">
        <v>42</v>
      </c>
      <c r="K5" s="78"/>
      <c r="L5" s="78"/>
      <c r="M5" s="11"/>
    </row>
    <row r="6" spans="1:13" ht="18" customHeight="1" x14ac:dyDescent="0.2">
      <c r="A6" s="78"/>
      <c r="B6" s="13" t="s">
        <v>43</v>
      </c>
      <c r="C6" s="82"/>
      <c r="D6" s="76"/>
      <c r="E6" s="83"/>
      <c r="F6" s="15" t="s">
        <v>39</v>
      </c>
      <c r="G6" s="73"/>
      <c r="H6" s="15" t="s">
        <v>39</v>
      </c>
      <c r="I6" s="73"/>
      <c r="J6" s="73"/>
      <c r="K6" s="78"/>
      <c r="L6" s="78"/>
      <c r="M6" s="11"/>
    </row>
    <row r="7" spans="1:13" ht="18" customHeight="1" x14ac:dyDescent="0.2">
      <c r="A7" s="73"/>
      <c r="B7" s="15"/>
      <c r="C7" s="84"/>
      <c r="D7" s="77"/>
      <c r="E7" s="85"/>
      <c r="F7" s="16">
        <v>30</v>
      </c>
      <c r="G7" s="16">
        <v>20</v>
      </c>
      <c r="H7" s="16">
        <v>20</v>
      </c>
      <c r="I7" s="16">
        <v>30</v>
      </c>
      <c r="J7" s="16">
        <v>100</v>
      </c>
      <c r="K7" s="73"/>
      <c r="L7" s="73"/>
      <c r="M7" s="11"/>
    </row>
    <row r="8" spans="1:13" ht="18" customHeight="1" x14ac:dyDescent="0.2">
      <c r="A8" s="17">
        <v>1</v>
      </c>
      <c r="B8" s="33">
        <v>6105</v>
      </c>
      <c r="C8" s="55" t="s">
        <v>44</v>
      </c>
      <c r="D8" s="34" t="s">
        <v>62</v>
      </c>
      <c r="E8" s="34" t="s">
        <v>63</v>
      </c>
      <c r="F8" s="18"/>
      <c r="G8" s="18"/>
      <c r="H8" s="18"/>
      <c r="I8" s="18"/>
      <c r="J8" s="18">
        <f>SUM(F8:I8)</f>
        <v>0</v>
      </c>
      <c r="K8" s="18" t="str">
        <f>IF(J8&gt;=80,"4",IF(J8&gt;=75,"3.5",IF(J8&gt;=70,"3", IF(J8&gt;=65,"2.5", IF(J8&gt;=60,"2", IF(J8&gt;=55,"1.5", IF(J8&gt;=50,"1", IF(J8&lt;=49,"0"))))))))</f>
        <v>0</v>
      </c>
      <c r="L8" s="18"/>
      <c r="M8" s="11"/>
    </row>
    <row r="9" spans="1:13" ht="18" customHeight="1" x14ac:dyDescent="0.2">
      <c r="A9" s="17">
        <v>2</v>
      </c>
      <c r="B9" s="33">
        <v>6294</v>
      </c>
      <c r="C9" s="56" t="s">
        <v>44</v>
      </c>
      <c r="D9" s="35" t="s">
        <v>64</v>
      </c>
      <c r="E9" s="36" t="s">
        <v>45</v>
      </c>
      <c r="F9" s="18"/>
      <c r="G9" s="18"/>
      <c r="H9" s="18"/>
      <c r="I9" s="18"/>
      <c r="J9" s="18">
        <f t="shared" ref="J9:J39" si="0">SUM(F9:I9)</f>
        <v>0</v>
      </c>
      <c r="K9" s="18" t="str">
        <f t="shared" ref="K9:K39" si="1">IF(J9&gt;=80,"4",IF(J9&gt;=75,"3.5",IF(J9&gt;=70,"3", IF(J9&gt;=65,"2.5", IF(J9&gt;=60,"2", IF(J9&gt;=55,"1.5", IF(J9&gt;=50,"1", IF(J9&lt;=49,"0"))))))))</f>
        <v>0</v>
      </c>
      <c r="L9" s="18"/>
      <c r="M9" s="11"/>
    </row>
    <row r="10" spans="1:13" ht="18" customHeight="1" x14ac:dyDescent="0.2">
      <c r="A10" s="17">
        <v>3</v>
      </c>
      <c r="B10" s="33">
        <v>6297</v>
      </c>
      <c r="C10" s="55" t="s">
        <v>44</v>
      </c>
      <c r="D10" s="35" t="s">
        <v>65</v>
      </c>
      <c r="E10" s="36" t="s">
        <v>66</v>
      </c>
      <c r="F10" s="18"/>
      <c r="G10" s="18"/>
      <c r="H10" s="18"/>
      <c r="I10" s="18"/>
      <c r="J10" s="18">
        <f t="shared" si="0"/>
        <v>0</v>
      </c>
      <c r="K10" s="18" t="str">
        <f t="shared" si="1"/>
        <v>0</v>
      </c>
      <c r="L10" s="18"/>
      <c r="M10" s="11"/>
    </row>
    <row r="11" spans="1:13" ht="18" customHeight="1" x14ac:dyDescent="0.2">
      <c r="A11" s="17">
        <v>4</v>
      </c>
      <c r="B11" s="33">
        <v>6300</v>
      </c>
      <c r="C11" s="55" t="s">
        <v>44</v>
      </c>
      <c r="D11" s="35" t="s">
        <v>67</v>
      </c>
      <c r="E11" s="36" t="s">
        <v>68</v>
      </c>
      <c r="F11" s="18"/>
      <c r="G11" s="18"/>
      <c r="H11" s="18"/>
      <c r="I11" s="18"/>
      <c r="J11" s="18">
        <f t="shared" si="0"/>
        <v>0</v>
      </c>
      <c r="K11" s="18" t="str">
        <f t="shared" si="1"/>
        <v>0</v>
      </c>
      <c r="L11" s="18"/>
      <c r="M11" s="11"/>
    </row>
    <row r="12" spans="1:13" ht="18" customHeight="1" x14ac:dyDescent="0.2">
      <c r="A12" s="17">
        <v>5</v>
      </c>
      <c r="B12" s="33">
        <v>6332</v>
      </c>
      <c r="C12" s="55" t="s">
        <v>44</v>
      </c>
      <c r="D12" s="35" t="s">
        <v>69</v>
      </c>
      <c r="E12" s="36" t="s">
        <v>70</v>
      </c>
      <c r="F12" s="18"/>
      <c r="G12" s="18"/>
      <c r="H12" s="18"/>
      <c r="I12" s="18"/>
      <c r="J12" s="18">
        <f t="shared" si="0"/>
        <v>0</v>
      </c>
      <c r="K12" s="18" t="str">
        <f t="shared" si="1"/>
        <v>0</v>
      </c>
      <c r="L12" s="18"/>
      <c r="M12" s="11"/>
    </row>
    <row r="13" spans="1:13" ht="18" customHeight="1" x14ac:dyDescent="0.2">
      <c r="A13" s="17">
        <v>6</v>
      </c>
      <c r="B13" s="33">
        <v>6333</v>
      </c>
      <c r="C13" s="55" t="s">
        <v>44</v>
      </c>
      <c r="D13" s="35" t="s">
        <v>71</v>
      </c>
      <c r="E13" s="36" t="s">
        <v>45</v>
      </c>
      <c r="F13" s="18"/>
      <c r="G13" s="18"/>
      <c r="H13" s="18"/>
      <c r="I13" s="18"/>
      <c r="J13" s="18">
        <f t="shared" si="0"/>
        <v>0</v>
      </c>
      <c r="K13" s="18" t="str">
        <f t="shared" si="1"/>
        <v>0</v>
      </c>
      <c r="L13" s="18"/>
      <c r="M13" s="11"/>
    </row>
    <row r="14" spans="1:13" ht="18" customHeight="1" x14ac:dyDescent="0.2">
      <c r="A14" s="17">
        <v>7</v>
      </c>
      <c r="B14" s="33">
        <v>6336</v>
      </c>
      <c r="C14" s="55" t="s">
        <v>44</v>
      </c>
      <c r="D14" s="35" t="s">
        <v>72</v>
      </c>
      <c r="E14" s="36" t="s">
        <v>73</v>
      </c>
      <c r="F14" s="18"/>
      <c r="G14" s="18"/>
      <c r="H14" s="18"/>
      <c r="I14" s="18"/>
      <c r="J14" s="18">
        <f t="shared" si="0"/>
        <v>0</v>
      </c>
      <c r="K14" s="18" t="str">
        <f t="shared" si="1"/>
        <v>0</v>
      </c>
      <c r="L14" s="18"/>
      <c r="M14" s="11"/>
    </row>
    <row r="15" spans="1:13" ht="18" customHeight="1" x14ac:dyDescent="0.2">
      <c r="A15" s="17">
        <v>8</v>
      </c>
      <c r="B15" s="33">
        <v>6337</v>
      </c>
      <c r="C15" s="55" t="s">
        <v>44</v>
      </c>
      <c r="D15" s="35" t="s">
        <v>74</v>
      </c>
      <c r="E15" s="36" t="s">
        <v>75</v>
      </c>
      <c r="F15" s="18"/>
      <c r="G15" s="18"/>
      <c r="H15" s="18"/>
      <c r="I15" s="18"/>
      <c r="J15" s="18">
        <f t="shared" si="0"/>
        <v>0</v>
      </c>
      <c r="K15" s="18" t="str">
        <f t="shared" si="1"/>
        <v>0</v>
      </c>
      <c r="L15" s="18"/>
      <c r="M15" s="11"/>
    </row>
    <row r="16" spans="1:13" ht="18" customHeight="1" x14ac:dyDescent="0.2">
      <c r="A16" s="17">
        <v>9</v>
      </c>
      <c r="B16" s="33">
        <v>6340</v>
      </c>
      <c r="C16" s="55" t="s">
        <v>44</v>
      </c>
      <c r="D16" s="35" t="s">
        <v>76</v>
      </c>
      <c r="E16" s="36" t="s">
        <v>77</v>
      </c>
      <c r="F16" s="18"/>
      <c r="G16" s="18"/>
      <c r="H16" s="18"/>
      <c r="I16" s="18"/>
      <c r="J16" s="18">
        <f t="shared" si="0"/>
        <v>0</v>
      </c>
      <c r="K16" s="18" t="str">
        <f t="shared" si="1"/>
        <v>0</v>
      </c>
      <c r="L16" s="18"/>
      <c r="M16" s="11"/>
    </row>
    <row r="17" spans="1:13" ht="18" customHeight="1" x14ac:dyDescent="0.2">
      <c r="A17" s="17">
        <v>10</v>
      </c>
      <c r="B17" s="33">
        <v>6366</v>
      </c>
      <c r="C17" s="55" t="s">
        <v>44</v>
      </c>
      <c r="D17" s="35" t="s">
        <v>78</v>
      </c>
      <c r="E17" s="36" t="s">
        <v>79</v>
      </c>
      <c r="F17" s="18"/>
      <c r="G17" s="18"/>
      <c r="H17" s="18"/>
      <c r="I17" s="18"/>
      <c r="J17" s="18">
        <f t="shared" si="0"/>
        <v>0</v>
      </c>
      <c r="K17" s="18" t="str">
        <f t="shared" si="1"/>
        <v>0</v>
      </c>
      <c r="L17" s="18"/>
      <c r="M17" s="11"/>
    </row>
    <row r="18" spans="1:13" ht="18" customHeight="1" x14ac:dyDescent="0.2">
      <c r="A18" s="17">
        <v>11</v>
      </c>
      <c r="B18" s="33">
        <v>6367</v>
      </c>
      <c r="C18" s="55" t="s">
        <v>44</v>
      </c>
      <c r="D18" s="35" t="s">
        <v>80</v>
      </c>
      <c r="E18" s="36" t="s">
        <v>81</v>
      </c>
      <c r="F18" s="18"/>
      <c r="G18" s="18"/>
      <c r="H18" s="18"/>
      <c r="I18" s="18"/>
      <c r="J18" s="18">
        <f t="shared" si="0"/>
        <v>0</v>
      </c>
      <c r="K18" s="18" t="str">
        <f t="shared" si="1"/>
        <v>0</v>
      </c>
      <c r="L18" s="18"/>
      <c r="M18" s="11"/>
    </row>
    <row r="19" spans="1:13" ht="18" customHeight="1" x14ac:dyDescent="0.2">
      <c r="A19" s="17">
        <v>12</v>
      </c>
      <c r="B19" s="33">
        <v>6369</v>
      </c>
      <c r="C19" s="55" t="s">
        <v>44</v>
      </c>
      <c r="D19" s="35" t="s">
        <v>82</v>
      </c>
      <c r="E19" s="36" t="s">
        <v>83</v>
      </c>
      <c r="F19" s="18"/>
      <c r="G19" s="18"/>
      <c r="H19" s="18"/>
      <c r="I19" s="18"/>
      <c r="J19" s="18">
        <f t="shared" si="0"/>
        <v>0</v>
      </c>
      <c r="K19" s="18" t="str">
        <f t="shared" si="1"/>
        <v>0</v>
      </c>
      <c r="L19" s="18"/>
      <c r="M19" s="11"/>
    </row>
    <row r="20" spans="1:13" ht="18" customHeight="1" x14ac:dyDescent="0.2">
      <c r="A20" s="17">
        <v>13</v>
      </c>
      <c r="B20" s="33">
        <v>6414</v>
      </c>
      <c r="C20" s="55" t="s">
        <v>44</v>
      </c>
      <c r="D20" s="35" t="s">
        <v>84</v>
      </c>
      <c r="E20" s="36" t="s">
        <v>85</v>
      </c>
      <c r="F20" s="18"/>
      <c r="G20" s="18"/>
      <c r="H20" s="18"/>
      <c r="I20" s="18"/>
      <c r="J20" s="18">
        <f t="shared" si="0"/>
        <v>0</v>
      </c>
      <c r="K20" s="18" t="str">
        <f t="shared" si="1"/>
        <v>0</v>
      </c>
      <c r="L20" s="18"/>
      <c r="M20" s="11"/>
    </row>
    <row r="21" spans="1:13" ht="18" customHeight="1" x14ac:dyDescent="0.2">
      <c r="A21" s="17">
        <v>14</v>
      </c>
      <c r="B21" s="33">
        <v>6454</v>
      </c>
      <c r="C21" s="55" t="s">
        <v>44</v>
      </c>
      <c r="D21" s="35" t="s">
        <v>86</v>
      </c>
      <c r="E21" s="36" t="s">
        <v>87</v>
      </c>
      <c r="F21" s="18"/>
      <c r="G21" s="18"/>
      <c r="H21" s="18"/>
      <c r="I21" s="18"/>
      <c r="J21" s="18">
        <f t="shared" si="0"/>
        <v>0</v>
      </c>
      <c r="K21" s="18" t="str">
        <f t="shared" si="1"/>
        <v>0</v>
      </c>
      <c r="L21" s="18"/>
      <c r="M21" s="11"/>
    </row>
    <row r="22" spans="1:13" ht="18" customHeight="1" x14ac:dyDescent="0.2">
      <c r="A22" s="17">
        <v>15</v>
      </c>
      <c r="B22" s="33">
        <v>6462</v>
      </c>
      <c r="C22" s="55" t="s">
        <v>44</v>
      </c>
      <c r="D22" s="35" t="s">
        <v>88</v>
      </c>
      <c r="E22" s="36" t="s">
        <v>45</v>
      </c>
      <c r="F22" s="18"/>
      <c r="G22" s="18"/>
      <c r="H22" s="18"/>
      <c r="I22" s="18"/>
      <c r="J22" s="18">
        <f t="shared" si="0"/>
        <v>0</v>
      </c>
      <c r="K22" s="18" t="str">
        <f t="shared" si="1"/>
        <v>0</v>
      </c>
      <c r="L22" s="18"/>
      <c r="M22" s="11"/>
    </row>
    <row r="23" spans="1:13" ht="18" customHeight="1" x14ac:dyDescent="0.2">
      <c r="A23" s="17">
        <v>16</v>
      </c>
      <c r="B23" s="33">
        <v>7241</v>
      </c>
      <c r="C23" s="55" t="s">
        <v>44</v>
      </c>
      <c r="D23" s="35" t="s">
        <v>89</v>
      </c>
      <c r="E23" s="36" t="s">
        <v>90</v>
      </c>
      <c r="F23" s="18"/>
      <c r="G23" s="18"/>
      <c r="H23" s="18"/>
      <c r="I23" s="18"/>
      <c r="J23" s="18">
        <f t="shared" si="0"/>
        <v>0</v>
      </c>
      <c r="K23" s="18" t="str">
        <f t="shared" si="1"/>
        <v>0</v>
      </c>
      <c r="L23" s="18"/>
      <c r="M23" s="11"/>
    </row>
    <row r="24" spans="1:13" ht="18" customHeight="1" x14ac:dyDescent="0.2">
      <c r="A24" s="17">
        <v>17</v>
      </c>
      <c r="B24" s="33">
        <v>7243</v>
      </c>
      <c r="C24" s="55" t="s">
        <v>44</v>
      </c>
      <c r="D24" s="35" t="s">
        <v>50</v>
      </c>
      <c r="E24" s="36" t="s">
        <v>91</v>
      </c>
      <c r="F24" s="18"/>
      <c r="G24" s="18"/>
      <c r="H24" s="18"/>
      <c r="I24" s="18"/>
      <c r="J24" s="18">
        <f t="shared" si="0"/>
        <v>0</v>
      </c>
      <c r="K24" s="18" t="str">
        <f t="shared" si="1"/>
        <v>0</v>
      </c>
      <c r="L24" s="18"/>
      <c r="M24" s="11"/>
    </row>
    <row r="25" spans="1:13" ht="18" customHeight="1" x14ac:dyDescent="0.2">
      <c r="A25" s="17">
        <v>18</v>
      </c>
      <c r="B25" s="33">
        <v>7244</v>
      </c>
      <c r="C25" s="55" t="s">
        <v>44</v>
      </c>
      <c r="D25" s="35" t="s">
        <v>92</v>
      </c>
      <c r="E25" s="36" t="s">
        <v>45</v>
      </c>
      <c r="F25" s="18"/>
      <c r="G25" s="18"/>
      <c r="H25" s="18"/>
      <c r="I25" s="18"/>
      <c r="J25" s="18">
        <f t="shared" si="0"/>
        <v>0</v>
      </c>
      <c r="K25" s="18" t="str">
        <f t="shared" si="1"/>
        <v>0</v>
      </c>
      <c r="L25" s="18"/>
      <c r="M25" s="11"/>
    </row>
    <row r="26" spans="1:13" ht="18" customHeight="1" x14ac:dyDescent="0.2">
      <c r="A26" s="17">
        <v>19</v>
      </c>
      <c r="B26" s="33">
        <v>7268</v>
      </c>
      <c r="C26" s="55" t="s">
        <v>44</v>
      </c>
      <c r="D26" s="35" t="s">
        <v>93</v>
      </c>
      <c r="E26" s="36" t="s">
        <v>94</v>
      </c>
      <c r="F26" s="18"/>
      <c r="G26" s="18"/>
      <c r="H26" s="18"/>
      <c r="I26" s="18"/>
      <c r="J26" s="18">
        <f t="shared" si="0"/>
        <v>0</v>
      </c>
      <c r="K26" s="18" t="str">
        <f t="shared" si="1"/>
        <v>0</v>
      </c>
      <c r="L26" s="18"/>
      <c r="M26" s="11"/>
    </row>
    <row r="27" spans="1:13" ht="18" customHeight="1" x14ac:dyDescent="0.2">
      <c r="A27" s="17">
        <v>20</v>
      </c>
      <c r="B27" s="37">
        <v>7539</v>
      </c>
      <c r="C27" s="57" t="s">
        <v>44</v>
      </c>
      <c r="D27" s="38" t="s">
        <v>95</v>
      </c>
      <c r="E27" s="39" t="s">
        <v>96</v>
      </c>
      <c r="F27" s="18"/>
      <c r="G27" s="18"/>
      <c r="H27" s="18"/>
      <c r="I27" s="18"/>
      <c r="J27" s="18">
        <f t="shared" si="0"/>
        <v>0</v>
      </c>
      <c r="K27" s="18" t="str">
        <f t="shared" si="1"/>
        <v>0</v>
      </c>
      <c r="L27" s="18"/>
      <c r="M27" s="11"/>
    </row>
    <row r="28" spans="1:13" ht="18" customHeight="1" x14ac:dyDescent="0.2">
      <c r="A28" s="17">
        <v>21</v>
      </c>
      <c r="B28" s="33">
        <v>6318</v>
      </c>
      <c r="C28" s="55" t="s">
        <v>51</v>
      </c>
      <c r="D28" s="35" t="s">
        <v>97</v>
      </c>
      <c r="E28" s="36" t="s">
        <v>49</v>
      </c>
      <c r="F28" s="18"/>
      <c r="G28" s="18"/>
      <c r="H28" s="18"/>
      <c r="I28" s="18"/>
      <c r="J28" s="18">
        <f t="shared" si="0"/>
        <v>0</v>
      </c>
      <c r="K28" s="18" t="str">
        <f t="shared" si="1"/>
        <v>0</v>
      </c>
      <c r="L28" s="18"/>
      <c r="M28" s="11"/>
    </row>
    <row r="29" spans="1:13" ht="18" customHeight="1" x14ac:dyDescent="0.2">
      <c r="A29" s="17">
        <v>22</v>
      </c>
      <c r="B29" s="33">
        <v>6358</v>
      </c>
      <c r="C29" s="55" t="s">
        <v>51</v>
      </c>
      <c r="D29" s="35" t="s">
        <v>98</v>
      </c>
      <c r="E29" s="36" t="s">
        <v>99</v>
      </c>
      <c r="F29" s="18"/>
      <c r="G29" s="18"/>
      <c r="H29" s="18"/>
      <c r="I29" s="18"/>
      <c r="J29" s="18">
        <f t="shared" si="0"/>
        <v>0</v>
      </c>
      <c r="K29" s="18" t="str">
        <f t="shared" si="1"/>
        <v>0</v>
      </c>
      <c r="L29" s="18"/>
      <c r="M29" s="11"/>
    </row>
    <row r="30" spans="1:13" ht="18" customHeight="1" x14ac:dyDescent="0.2">
      <c r="A30" s="17">
        <v>23</v>
      </c>
      <c r="B30" s="33">
        <v>6386</v>
      </c>
      <c r="C30" s="55" t="s">
        <v>51</v>
      </c>
      <c r="D30" s="35" t="s">
        <v>100</v>
      </c>
      <c r="E30" s="36" t="s">
        <v>101</v>
      </c>
      <c r="F30" s="18"/>
      <c r="G30" s="18"/>
      <c r="H30" s="18"/>
      <c r="I30" s="18"/>
      <c r="J30" s="18">
        <f t="shared" si="0"/>
        <v>0</v>
      </c>
      <c r="K30" s="18" t="str">
        <f t="shared" si="1"/>
        <v>0</v>
      </c>
      <c r="L30" s="18"/>
      <c r="M30" s="11"/>
    </row>
    <row r="31" spans="1:13" ht="18" customHeight="1" x14ac:dyDescent="0.2">
      <c r="A31" s="17">
        <v>24</v>
      </c>
      <c r="B31" s="33">
        <v>6387</v>
      </c>
      <c r="C31" s="55" t="s">
        <v>51</v>
      </c>
      <c r="D31" s="35" t="s">
        <v>102</v>
      </c>
      <c r="E31" s="36" t="s">
        <v>45</v>
      </c>
      <c r="F31" s="18"/>
      <c r="G31" s="18"/>
      <c r="H31" s="18"/>
      <c r="I31" s="18"/>
      <c r="J31" s="18">
        <f t="shared" si="0"/>
        <v>0</v>
      </c>
      <c r="K31" s="18" t="str">
        <f t="shared" si="1"/>
        <v>0</v>
      </c>
      <c r="L31" s="18"/>
      <c r="M31" s="11"/>
    </row>
    <row r="32" spans="1:13" ht="18" customHeight="1" x14ac:dyDescent="0.2">
      <c r="A32" s="17">
        <v>25</v>
      </c>
      <c r="B32" s="33">
        <v>6391</v>
      </c>
      <c r="C32" s="55" t="s">
        <v>51</v>
      </c>
      <c r="D32" s="35" t="s">
        <v>103</v>
      </c>
      <c r="E32" s="36" t="s">
        <v>104</v>
      </c>
      <c r="F32" s="18"/>
      <c r="G32" s="18"/>
      <c r="H32" s="18"/>
      <c r="I32" s="18"/>
      <c r="J32" s="18">
        <f t="shared" si="0"/>
        <v>0</v>
      </c>
      <c r="K32" s="18" t="str">
        <f t="shared" si="1"/>
        <v>0</v>
      </c>
      <c r="L32" s="18"/>
      <c r="M32" s="11"/>
    </row>
    <row r="33" spans="1:13" ht="18" customHeight="1" x14ac:dyDescent="0.2">
      <c r="A33" s="17">
        <v>26</v>
      </c>
      <c r="B33" s="33">
        <v>6392</v>
      </c>
      <c r="C33" s="55" t="s">
        <v>51</v>
      </c>
      <c r="D33" s="35" t="s">
        <v>105</v>
      </c>
      <c r="E33" s="36" t="s">
        <v>47</v>
      </c>
      <c r="F33" s="18"/>
      <c r="G33" s="18"/>
      <c r="H33" s="18"/>
      <c r="I33" s="18"/>
      <c r="J33" s="18">
        <f t="shared" si="0"/>
        <v>0</v>
      </c>
      <c r="K33" s="18" t="str">
        <f t="shared" si="1"/>
        <v>0</v>
      </c>
      <c r="L33" s="18"/>
      <c r="M33" s="11"/>
    </row>
    <row r="34" spans="1:13" ht="18" customHeight="1" x14ac:dyDescent="0.2">
      <c r="A34" s="17">
        <v>27</v>
      </c>
      <c r="B34" s="33">
        <v>6395</v>
      </c>
      <c r="C34" s="55" t="s">
        <v>51</v>
      </c>
      <c r="D34" s="35" t="s">
        <v>106</v>
      </c>
      <c r="E34" s="36" t="s">
        <v>107</v>
      </c>
      <c r="F34" s="18"/>
      <c r="G34" s="18"/>
      <c r="H34" s="18"/>
      <c r="I34" s="18"/>
      <c r="J34" s="18">
        <f t="shared" si="0"/>
        <v>0</v>
      </c>
      <c r="K34" s="18" t="str">
        <f t="shared" si="1"/>
        <v>0</v>
      </c>
      <c r="L34" s="18"/>
      <c r="M34" s="11"/>
    </row>
    <row r="35" spans="1:13" ht="18" customHeight="1" x14ac:dyDescent="0.2">
      <c r="A35" s="17">
        <v>28</v>
      </c>
      <c r="B35" s="33">
        <v>6398</v>
      </c>
      <c r="C35" s="55" t="s">
        <v>51</v>
      </c>
      <c r="D35" s="35" t="s">
        <v>108</v>
      </c>
      <c r="E35" s="36" t="s">
        <v>91</v>
      </c>
      <c r="F35" s="18"/>
      <c r="G35" s="18"/>
      <c r="H35" s="18"/>
      <c r="I35" s="18"/>
      <c r="J35" s="18">
        <f t="shared" si="0"/>
        <v>0</v>
      </c>
      <c r="K35" s="18" t="str">
        <f t="shared" si="1"/>
        <v>0</v>
      </c>
      <c r="L35" s="18"/>
      <c r="M35" s="11"/>
    </row>
    <row r="36" spans="1:13" ht="18" customHeight="1" x14ac:dyDescent="0.2">
      <c r="A36" s="17">
        <v>29</v>
      </c>
      <c r="B36" s="33">
        <v>6432</v>
      </c>
      <c r="C36" s="55" t="s">
        <v>51</v>
      </c>
      <c r="D36" s="35" t="s">
        <v>109</v>
      </c>
      <c r="E36" s="36" t="s">
        <v>85</v>
      </c>
      <c r="F36" s="18"/>
      <c r="G36" s="18"/>
      <c r="H36" s="18"/>
      <c r="I36" s="18"/>
      <c r="J36" s="18">
        <f t="shared" si="0"/>
        <v>0</v>
      </c>
      <c r="K36" s="18" t="str">
        <f t="shared" si="1"/>
        <v>0</v>
      </c>
      <c r="L36" s="18"/>
      <c r="M36" s="11"/>
    </row>
    <row r="37" spans="1:13" ht="18" customHeight="1" x14ac:dyDescent="0.2">
      <c r="A37" s="17">
        <v>30</v>
      </c>
      <c r="B37" s="33">
        <v>6468</v>
      </c>
      <c r="C37" s="55" t="s">
        <v>51</v>
      </c>
      <c r="D37" s="35" t="s">
        <v>110</v>
      </c>
      <c r="E37" s="36" t="s">
        <v>111</v>
      </c>
      <c r="F37" s="18"/>
      <c r="G37" s="18"/>
      <c r="H37" s="18"/>
      <c r="I37" s="18"/>
      <c r="J37" s="18">
        <f t="shared" si="0"/>
        <v>0</v>
      </c>
      <c r="K37" s="18" t="str">
        <f t="shared" si="1"/>
        <v>0</v>
      </c>
      <c r="L37" s="18"/>
      <c r="M37" s="11"/>
    </row>
    <row r="38" spans="1:13" ht="18" customHeight="1" x14ac:dyDescent="0.2">
      <c r="A38" s="17">
        <v>31</v>
      </c>
      <c r="B38" s="33">
        <v>7246</v>
      </c>
      <c r="C38" s="55" t="s">
        <v>51</v>
      </c>
      <c r="D38" s="35" t="s">
        <v>112</v>
      </c>
      <c r="E38" s="36" t="s">
        <v>113</v>
      </c>
      <c r="F38" s="18"/>
      <c r="G38" s="18"/>
      <c r="H38" s="18"/>
      <c r="I38" s="18"/>
      <c r="J38" s="18">
        <f t="shared" si="0"/>
        <v>0</v>
      </c>
      <c r="K38" s="18" t="str">
        <f t="shared" si="1"/>
        <v>0</v>
      </c>
      <c r="L38" s="18"/>
      <c r="M38" s="11"/>
    </row>
    <row r="39" spans="1:13" ht="18" customHeight="1" x14ac:dyDescent="0.2">
      <c r="A39" s="17">
        <v>32</v>
      </c>
      <c r="B39" s="33">
        <v>7247</v>
      </c>
      <c r="C39" s="55" t="s">
        <v>51</v>
      </c>
      <c r="D39" s="35" t="s">
        <v>114</v>
      </c>
      <c r="E39" s="36" t="s">
        <v>115</v>
      </c>
      <c r="F39" s="18"/>
      <c r="G39" s="18"/>
      <c r="H39" s="18"/>
      <c r="I39" s="18"/>
      <c r="J39" s="18">
        <f t="shared" si="0"/>
        <v>0</v>
      </c>
      <c r="K39" s="18" t="str">
        <f t="shared" si="1"/>
        <v>0</v>
      </c>
      <c r="L39" s="18"/>
      <c r="M39" s="11"/>
    </row>
    <row r="40" spans="1:13" ht="18" customHeight="1" x14ac:dyDescent="0.2">
      <c r="A40" s="19"/>
      <c r="B40" s="11"/>
      <c r="C40" s="58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8" customHeight="1" x14ac:dyDescent="0.55000000000000004">
      <c r="A41" s="19"/>
      <c r="B41" s="11"/>
      <c r="C41" s="58"/>
      <c r="D41" s="72" t="s">
        <v>53</v>
      </c>
      <c r="E41" s="74"/>
      <c r="F41" s="74"/>
      <c r="G41" s="74"/>
      <c r="H41" s="20" t="s">
        <v>23</v>
      </c>
      <c r="I41" s="75"/>
      <c r="J41" s="75"/>
      <c r="K41" s="75"/>
      <c r="L41" s="21" t="s">
        <v>54</v>
      </c>
      <c r="M41" s="22"/>
    </row>
    <row r="42" spans="1:13" ht="18" customHeight="1" x14ac:dyDescent="0.55000000000000004">
      <c r="A42" s="19"/>
      <c r="B42" s="11"/>
      <c r="C42" s="58"/>
      <c r="D42" s="23" t="s">
        <v>36</v>
      </c>
      <c r="E42" s="24" t="s">
        <v>55</v>
      </c>
      <c r="F42" s="74" t="s">
        <v>17</v>
      </c>
      <c r="G42" s="74"/>
      <c r="H42" s="25"/>
      <c r="I42" s="71" t="s">
        <v>56</v>
      </c>
      <c r="J42" s="71"/>
      <c r="K42" s="71"/>
      <c r="L42" s="26"/>
      <c r="M42" s="25"/>
    </row>
    <row r="43" spans="1:13" ht="18" customHeight="1" x14ac:dyDescent="0.55000000000000004">
      <c r="A43" s="19"/>
      <c r="B43" s="11"/>
      <c r="C43" s="58"/>
      <c r="D43" s="27">
        <v>4</v>
      </c>
      <c r="E43" s="28">
        <f>COUNTIF(K8:K39,"4")</f>
        <v>0</v>
      </c>
      <c r="F43" s="66">
        <f>(E43*100)/E52</f>
        <v>0</v>
      </c>
      <c r="G43" s="66"/>
      <c r="H43" s="25"/>
      <c r="I43" s="67" t="s">
        <v>57</v>
      </c>
      <c r="J43" s="67"/>
      <c r="K43" s="67"/>
      <c r="L43" s="26"/>
      <c r="M43" s="25"/>
    </row>
    <row r="44" spans="1:13" ht="18" customHeight="1" x14ac:dyDescent="0.55000000000000004">
      <c r="A44" s="19"/>
      <c r="B44" s="11"/>
      <c r="C44" s="58"/>
      <c r="D44" s="28">
        <v>3.5</v>
      </c>
      <c r="E44" s="28">
        <f>COUNTIF(K8:K39,"3.5")</f>
        <v>0</v>
      </c>
      <c r="F44" s="66">
        <f>(E44*100)/E52</f>
        <v>0</v>
      </c>
      <c r="G44" s="66"/>
      <c r="H44" s="29"/>
      <c r="I44" s="70"/>
      <c r="J44" s="70"/>
      <c r="K44" s="70"/>
      <c r="L44" s="30"/>
      <c r="M44" s="25"/>
    </row>
    <row r="45" spans="1:13" ht="18" customHeight="1" x14ac:dyDescent="0.55000000000000004">
      <c r="A45" s="19"/>
      <c r="B45" s="11"/>
      <c r="C45" s="58"/>
      <c r="D45" s="28">
        <v>3</v>
      </c>
      <c r="E45" s="28">
        <f>COUNTIF(K8:K39,"3")</f>
        <v>0</v>
      </c>
      <c r="F45" s="66">
        <f>(E45*100)/E52</f>
        <v>0</v>
      </c>
      <c r="G45" s="66"/>
      <c r="H45" s="20" t="s">
        <v>23</v>
      </c>
      <c r="I45" s="67"/>
      <c r="J45" s="67"/>
      <c r="K45" s="67"/>
      <c r="L45" s="26"/>
      <c r="M45" s="25"/>
    </row>
    <row r="46" spans="1:13" ht="18" customHeight="1" x14ac:dyDescent="0.55000000000000004">
      <c r="A46" s="19"/>
      <c r="B46" s="11"/>
      <c r="C46" s="58"/>
      <c r="D46" s="28">
        <v>2.5</v>
      </c>
      <c r="E46" s="28">
        <f>COUNTIF(K8:K39,"2.5")</f>
        <v>0</v>
      </c>
      <c r="F46" s="66">
        <f>(E46*100)/E52</f>
        <v>0</v>
      </c>
      <c r="G46" s="66"/>
      <c r="H46" s="31"/>
      <c r="I46" s="71" t="s">
        <v>58</v>
      </c>
      <c r="J46" s="71"/>
      <c r="K46" s="71"/>
      <c r="L46" s="32"/>
      <c r="M46" s="31"/>
    </row>
    <row r="47" spans="1:13" ht="18" customHeight="1" x14ac:dyDescent="0.55000000000000004">
      <c r="A47" s="19"/>
      <c r="B47" s="11"/>
      <c r="C47" s="58"/>
      <c r="D47" s="28">
        <v>2</v>
      </c>
      <c r="E47" s="28">
        <f>COUNTIF(K8:K39,"2")</f>
        <v>0</v>
      </c>
      <c r="F47" s="66">
        <f>(E47*100)/E52</f>
        <v>0</v>
      </c>
      <c r="G47" s="66"/>
      <c r="H47" s="68" t="s">
        <v>59</v>
      </c>
      <c r="I47" s="69"/>
      <c r="J47" s="69"/>
      <c r="K47" s="69"/>
      <c r="L47" s="69"/>
      <c r="M47" s="69"/>
    </row>
    <row r="48" spans="1:13" ht="18" customHeight="1" x14ac:dyDescent="0.55000000000000004">
      <c r="A48" s="19"/>
      <c r="B48" s="11"/>
      <c r="C48" s="58"/>
      <c r="D48" s="28">
        <v>1.5</v>
      </c>
      <c r="E48" s="28">
        <f>COUNTIF(K8:K39,"1.5")</f>
        <v>0</v>
      </c>
      <c r="F48" s="66">
        <f>(E48*100)/E52</f>
        <v>0</v>
      </c>
      <c r="G48" s="66"/>
      <c r="H48" s="25"/>
      <c r="I48" s="25"/>
      <c r="J48" s="25"/>
      <c r="K48" s="25"/>
      <c r="L48" s="25"/>
      <c r="M48" s="25"/>
    </row>
    <row r="49" spans="1:13" ht="18" customHeight="1" x14ac:dyDescent="0.55000000000000004">
      <c r="A49" s="19"/>
      <c r="B49" s="11"/>
      <c r="C49" s="58"/>
      <c r="D49" s="28">
        <v>1</v>
      </c>
      <c r="E49" s="28">
        <f>COUNTIF(K8:K39,"1")</f>
        <v>0</v>
      </c>
      <c r="F49" s="66">
        <f>(E49*100)/E52</f>
        <v>0</v>
      </c>
      <c r="G49" s="66"/>
      <c r="H49" s="20" t="s">
        <v>23</v>
      </c>
      <c r="I49" s="67"/>
      <c r="J49" s="67"/>
      <c r="K49" s="67"/>
      <c r="L49" s="26"/>
      <c r="M49" s="25"/>
    </row>
    <row r="50" spans="1:13" ht="18" customHeight="1" x14ac:dyDescent="0.55000000000000004">
      <c r="A50" s="19"/>
      <c r="B50" s="11"/>
      <c r="C50" s="58"/>
      <c r="D50" s="28">
        <v>0</v>
      </c>
      <c r="E50" s="28">
        <f>COUNTIF(K8:K39,"0")</f>
        <v>32</v>
      </c>
      <c r="F50" s="66">
        <f>(E50*100)/E52</f>
        <v>100</v>
      </c>
      <c r="G50" s="66"/>
      <c r="H50" s="25"/>
      <c r="I50" s="67" t="s">
        <v>60</v>
      </c>
      <c r="J50" s="67"/>
      <c r="K50" s="67"/>
      <c r="L50" s="26"/>
      <c r="M50" s="25"/>
    </row>
    <row r="51" spans="1:13" ht="18" customHeight="1" x14ac:dyDescent="0.55000000000000004">
      <c r="A51" s="19"/>
      <c r="B51" s="11"/>
      <c r="C51" s="58"/>
      <c r="D51" s="28" t="s">
        <v>15</v>
      </c>
      <c r="E51" s="28">
        <f>COUNTIF(K8:K39,"ร")</f>
        <v>0</v>
      </c>
      <c r="F51" s="66">
        <f>(E51*100)/E52</f>
        <v>0</v>
      </c>
      <c r="G51" s="66"/>
      <c r="H51" s="25"/>
      <c r="I51" s="67" t="s">
        <v>61</v>
      </c>
      <c r="J51" s="67"/>
      <c r="K51" s="67"/>
      <c r="L51" s="26"/>
      <c r="M51" s="25"/>
    </row>
    <row r="52" spans="1:13" ht="18" customHeight="1" x14ac:dyDescent="0.55000000000000004">
      <c r="D52" s="105" t="s">
        <v>42</v>
      </c>
      <c r="E52" s="105">
        <f>SUM(E43:E51)</f>
        <v>32</v>
      </c>
      <c r="F52" s="66">
        <f>SUM(F43:F51)</f>
        <v>100</v>
      </c>
      <c r="G52" s="66"/>
    </row>
  </sheetData>
  <mergeCells count="33">
    <mergeCell ref="F52:G52"/>
    <mergeCell ref="F43:G43"/>
    <mergeCell ref="I43:K43"/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D41:G41"/>
    <mergeCell ref="I41:K41"/>
    <mergeCell ref="F42:G42"/>
    <mergeCell ref="I42:K42"/>
    <mergeCell ref="F44:G44"/>
    <mergeCell ref="I44:K44"/>
    <mergeCell ref="F45:G45"/>
    <mergeCell ref="I45:K45"/>
    <mergeCell ref="F46:G46"/>
    <mergeCell ref="I46:K46"/>
    <mergeCell ref="F51:G51"/>
    <mergeCell ref="I51:K51"/>
    <mergeCell ref="F47:G47"/>
    <mergeCell ref="H47:M47"/>
    <mergeCell ref="F48:G48"/>
    <mergeCell ref="F49:G49"/>
    <mergeCell ref="I49:K49"/>
    <mergeCell ref="F50:G50"/>
    <mergeCell ref="I50:K50"/>
  </mergeCells>
  <pageMargins left="0.7" right="0.7" top="0.75" bottom="0.75" header="0.3" footer="0.3"/>
  <pageSetup paperSize="9" scale="77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L4" sqref="L4:L7"/>
    </sheetView>
  </sheetViews>
  <sheetFormatPr defaultRowHeight="18" customHeight="1" x14ac:dyDescent="0.2"/>
  <cols>
    <col min="1" max="1" width="4.75" customWidth="1"/>
    <col min="3" max="3" width="4.25" style="59" customWidth="1"/>
    <col min="10" max="10" width="6.25" customWidth="1"/>
    <col min="12" max="12" width="18" customWidth="1"/>
  </cols>
  <sheetData>
    <row r="1" spans="1:13" ht="18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1"/>
    </row>
    <row r="2" spans="1:13" ht="18" customHeight="1" x14ac:dyDescent="0.2">
      <c r="A2" s="76" t="s">
        <v>283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1"/>
    </row>
    <row r="3" spans="1:13" ht="18" customHeight="1" x14ac:dyDescent="0.2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1"/>
    </row>
    <row r="4" spans="1:13" ht="18" customHeight="1" x14ac:dyDescent="0.2">
      <c r="A4" s="72" t="s">
        <v>33</v>
      </c>
      <c r="B4" s="12"/>
      <c r="C4" s="79" t="s">
        <v>34</v>
      </c>
      <c r="D4" s="80"/>
      <c r="E4" s="81"/>
      <c r="F4" s="86" t="s">
        <v>35</v>
      </c>
      <c r="G4" s="87"/>
      <c r="H4" s="87"/>
      <c r="I4" s="87"/>
      <c r="J4" s="88"/>
      <c r="K4" s="72" t="s">
        <v>36</v>
      </c>
      <c r="L4" s="72" t="s">
        <v>286</v>
      </c>
      <c r="M4" s="11"/>
    </row>
    <row r="5" spans="1:13" ht="18" customHeight="1" x14ac:dyDescent="0.2">
      <c r="A5" s="78"/>
      <c r="B5" s="13" t="s">
        <v>37</v>
      </c>
      <c r="C5" s="82"/>
      <c r="D5" s="76"/>
      <c r="E5" s="83"/>
      <c r="F5" s="14" t="s">
        <v>38</v>
      </c>
      <c r="G5" s="72" t="s">
        <v>39</v>
      </c>
      <c r="H5" s="14" t="s">
        <v>40</v>
      </c>
      <c r="I5" s="72" t="s">
        <v>41</v>
      </c>
      <c r="J5" s="72" t="s">
        <v>42</v>
      </c>
      <c r="K5" s="78"/>
      <c r="L5" s="78"/>
      <c r="M5" s="11"/>
    </row>
    <row r="6" spans="1:13" ht="18" customHeight="1" x14ac:dyDescent="0.2">
      <c r="A6" s="78"/>
      <c r="B6" s="13" t="s">
        <v>43</v>
      </c>
      <c r="C6" s="82"/>
      <c r="D6" s="76"/>
      <c r="E6" s="83"/>
      <c r="F6" s="15" t="s">
        <v>39</v>
      </c>
      <c r="G6" s="73"/>
      <c r="H6" s="15" t="s">
        <v>39</v>
      </c>
      <c r="I6" s="73"/>
      <c r="J6" s="73"/>
      <c r="K6" s="78"/>
      <c r="L6" s="78"/>
      <c r="M6" s="11"/>
    </row>
    <row r="7" spans="1:13" ht="18" customHeight="1" x14ac:dyDescent="0.2">
      <c r="A7" s="73"/>
      <c r="B7" s="15"/>
      <c r="C7" s="84"/>
      <c r="D7" s="77"/>
      <c r="E7" s="85"/>
      <c r="F7" s="16">
        <v>30</v>
      </c>
      <c r="G7" s="16">
        <v>20</v>
      </c>
      <c r="H7" s="16">
        <v>20</v>
      </c>
      <c r="I7" s="16">
        <v>30</v>
      </c>
      <c r="J7" s="16">
        <v>100</v>
      </c>
      <c r="K7" s="73"/>
      <c r="L7" s="73"/>
      <c r="M7" s="11"/>
    </row>
    <row r="8" spans="1:13" ht="18" customHeight="1" x14ac:dyDescent="0.2">
      <c r="A8" s="17">
        <v>1</v>
      </c>
      <c r="B8" s="33">
        <v>6262</v>
      </c>
      <c r="C8" s="55" t="s">
        <v>44</v>
      </c>
      <c r="D8" s="40" t="s">
        <v>116</v>
      </c>
      <c r="E8" s="41" t="s">
        <v>117</v>
      </c>
      <c r="F8" s="18"/>
      <c r="G8" s="18"/>
      <c r="H8" s="18"/>
      <c r="I8" s="18"/>
      <c r="J8" s="18">
        <f>SUM(F8:I8)</f>
        <v>0</v>
      </c>
      <c r="K8" s="18" t="str">
        <f>IF(J8&gt;=80,"4",IF(J8&gt;=75,"3.5",IF(J8&gt;=70,"3", IF(J8&gt;=65,"2.5", IF(J8&gt;=60,"2", IF(J8&gt;=55,"1.5", IF(J8&gt;=50,"1", IF(J8&lt;=49,"0"))))))))</f>
        <v>0</v>
      </c>
      <c r="L8" s="18"/>
      <c r="M8" s="11"/>
    </row>
    <row r="9" spans="1:13" ht="18" customHeight="1" x14ac:dyDescent="0.2">
      <c r="A9" s="17">
        <v>2</v>
      </c>
      <c r="B9" s="33">
        <v>6265</v>
      </c>
      <c r="C9" s="55" t="s">
        <v>44</v>
      </c>
      <c r="D9" s="40" t="s">
        <v>118</v>
      </c>
      <c r="E9" s="41" t="s">
        <v>119</v>
      </c>
      <c r="F9" s="18"/>
      <c r="G9" s="18"/>
      <c r="H9" s="18"/>
      <c r="I9" s="18"/>
      <c r="J9" s="18">
        <f t="shared" ref="J9:J46" si="0">SUM(F9:I9)</f>
        <v>0</v>
      </c>
      <c r="K9" s="18" t="str">
        <f t="shared" ref="K9:K46" si="1">IF(J9&gt;=80,"4",IF(J9&gt;=75,"3.5",IF(J9&gt;=70,"3", IF(J9&gt;=65,"2.5", IF(J9&gt;=60,"2", IF(J9&gt;=55,"1.5", IF(J9&gt;=50,"1", IF(J9&lt;=49,"0"))))))))</f>
        <v>0</v>
      </c>
      <c r="L9" s="18"/>
      <c r="M9" s="11"/>
    </row>
    <row r="10" spans="1:13" ht="18" customHeight="1" x14ac:dyDescent="0.2">
      <c r="A10" s="17">
        <v>3</v>
      </c>
      <c r="B10" s="33">
        <v>6267</v>
      </c>
      <c r="C10" s="55" t="s">
        <v>44</v>
      </c>
      <c r="D10" s="40" t="s">
        <v>120</v>
      </c>
      <c r="E10" s="41" t="s">
        <v>121</v>
      </c>
      <c r="F10" s="18"/>
      <c r="G10" s="18"/>
      <c r="H10" s="18"/>
      <c r="I10" s="18"/>
      <c r="J10" s="18">
        <f t="shared" si="0"/>
        <v>0</v>
      </c>
      <c r="K10" s="18" t="str">
        <f t="shared" si="1"/>
        <v>0</v>
      </c>
      <c r="L10" s="18"/>
      <c r="M10" s="11"/>
    </row>
    <row r="11" spans="1:13" ht="18" customHeight="1" x14ac:dyDescent="0.2">
      <c r="A11" s="17">
        <v>4</v>
      </c>
      <c r="B11" s="33">
        <v>6298</v>
      </c>
      <c r="C11" s="55" t="s">
        <v>44</v>
      </c>
      <c r="D11" s="40" t="s">
        <v>122</v>
      </c>
      <c r="E11" s="41" t="s">
        <v>123</v>
      </c>
      <c r="F11" s="18"/>
      <c r="G11" s="18"/>
      <c r="H11" s="18"/>
      <c r="I11" s="18"/>
      <c r="J11" s="18">
        <f t="shared" si="0"/>
        <v>0</v>
      </c>
      <c r="K11" s="18" t="str">
        <f t="shared" si="1"/>
        <v>0</v>
      </c>
      <c r="L11" s="18"/>
      <c r="M11" s="11"/>
    </row>
    <row r="12" spans="1:13" ht="18" customHeight="1" x14ac:dyDescent="0.2">
      <c r="A12" s="17">
        <v>5</v>
      </c>
      <c r="B12" s="33">
        <v>6329</v>
      </c>
      <c r="C12" s="55" t="s">
        <v>44</v>
      </c>
      <c r="D12" s="40" t="s">
        <v>124</v>
      </c>
      <c r="E12" s="41" t="s">
        <v>45</v>
      </c>
      <c r="F12" s="18"/>
      <c r="G12" s="18"/>
      <c r="H12" s="18"/>
      <c r="I12" s="18"/>
      <c r="J12" s="18">
        <f t="shared" si="0"/>
        <v>0</v>
      </c>
      <c r="K12" s="18" t="str">
        <f t="shared" si="1"/>
        <v>0</v>
      </c>
      <c r="L12" s="18"/>
      <c r="M12" s="11"/>
    </row>
    <row r="13" spans="1:13" ht="18" customHeight="1" x14ac:dyDescent="0.2">
      <c r="A13" s="17">
        <v>6</v>
      </c>
      <c r="B13" s="33">
        <v>6341</v>
      </c>
      <c r="C13" s="55" t="s">
        <v>44</v>
      </c>
      <c r="D13" s="40" t="s">
        <v>125</v>
      </c>
      <c r="E13" s="41" t="s">
        <v>111</v>
      </c>
      <c r="F13" s="18"/>
      <c r="G13" s="18"/>
      <c r="H13" s="18"/>
      <c r="I13" s="18"/>
      <c r="J13" s="18">
        <f t="shared" si="0"/>
        <v>0</v>
      </c>
      <c r="K13" s="18" t="str">
        <f t="shared" si="1"/>
        <v>0</v>
      </c>
      <c r="L13" s="18"/>
      <c r="M13" s="11"/>
    </row>
    <row r="14" spans="1:13" ht="18" customHeight="1" x14ac:dyDescent="0.2">
      <c r="A14" s="17">
        <v>7</v>
      </c>
      <c r="B14" s="33">
        <v>6342</v>
      </c>
      <c r="C14" s="55" t="s">
        <v>44</v>
      </c>
      <c r="D14" s="40" t="s">
        <v>126</v>
      </c>
      <c r="E14" s="41" t="s">
        <v>127</v>
      </c>
      <c r="F14" s="18"/>
      <c r="G14" s="18"/>
      <c r="H14" s="18"/>
      <c r="I14" s="18"/>
      <c r="J14" s="18">
        <f t="shared" si="0"/>
        <v>0</v>
      </c>
      <c r="K14" s="18" t="str">
        <f t="shared" si="1"/>
        <v>0</v>
      </c>
      <c r="L14" s="18"/>
      <c r="M14" s="11"/>
    </row>
    <row r="15" spans="1:13" ht="18" customHeight="1" x14ac:dyDescent="0.2">
      <c r="A15" s="17">
        <v>8</v>
      </c>
      <c r="B15" s="33">
        <v>6344</v>
      </c>
      <c r="C15" s="55" t="s">
        <v>44</v>
      </c>
      <c r="D15" s="40" t="s">
        <v>128</v>
      </c>
      <c r="E15" s="41" t="s">
        <v>129</v>
      </c>
      <c r="F15" s="18"/>
      <c r="G15" s="18"/>
      <c r="H15" s="18"/>
      <c r="I15" s="18"/>
      <c r="J15" s="18">
        <f t="shared" si="0"/>
        <v>0</v>
      </c>
      <c r="K15" s="18" t="str">
        <f t="shared" si="1"/>
        <v>0</v>
      </c>
      <c r="L15" s="18"/>
      <c r="M15" s="11"/>
    </row>
    <row r="16" spans="1:13" ht="18" customHeight="1" x14ac:dyDescent="0.2">
      <c r="A16" s="17">
        <v>9</v>
      </c>
      <c r="B16" s="33">
        <v>6364</v>
      </c>
      <c r="C16" s="55" t="s">
        <v>44</v>
      </c>
      <c r="D16" s="40" t="s">
        <v>124</v>
      </c>
      <c r="E16" s="41" t="s">
        <v>130</v>
      </c>
      <c r="F16" s="18"/>
      <c r="G16" s="18"/>
      <c r="H16" s="18"/>
      <c r="I16" s="18"/>
      <c r="J16" s="18">
        <f t="shared" si="0"/>
        <v>0</v>
      </c>
      <c r="K16" s="18" t="str">
        <f t="shared" si="1"/>
        <v>0</v>
      </c>
      <c r="L16" s="18"/>
      <c r="M16" s="11"/>
    </row>
    <row r="17" spans="1:13" ht="18" customHeight="1" x14ac:dyDescent="0.2">
      <c r="A17" s="17">
        <v>10</v>
      </c>
      <c r="B17" s="33">
        <v>6368</v>
      </c>
      <c r="C17" s="55" t="s">
        <v>44</v>
      </c>
      <c r="D17" s="40" t="s">
        <v>131</v>
      </c>
      <c r="E17" s="41" t="s">
        <v>132</v>
      </c>
      <c r="F17" s="18"/>
      <c r="G17" s="18"/>
      <c r="H17" s="18"/>
      <c r="I17" s="18"/>
      <c r="J17" s="18">
        <f t="shared" si="0"/>
        <v>0</v>
      </c>
      <c r="K17" s="18" t="str">
        <f t="shared" si="1"/>
        <v>0</v>
      </c>
      <c r="L17" s="18"/>
      <c r="M17" s="11"/>
    </row>
    <row r="18" spans="1:13" ht="18" customHeight="1" x14ac:dyDescent="0.2">
      <c r="A18" s="17">
        <v>11</v>
      </c>
      <c r="B18" s="33">
        <v>6371</v>
      </c>
      <c r="C18" s="55" t="s">
        <v>44</v>
      </c>
      <c r="D18" s="40" t="s">
        <v>133</v>
      </c>
      <c r="E18" s="41" t="s">
        <v>134</v>
      </c>
      <c r="F18" s="18"/>
      <c r="G18" s="18"/>
      <c r="H18" s="18"/>
      <c r="I18" s="18"/>
      <c r="J18" s="18">
        <f t="shared" si="0"/>
        <v>0</v>
      </c>
      <c r="K18" s="18" t="str">
        <f t="shared" si="1"/>
        <v>0</v>
      </c>
      <c r="L18" s="18"/>
      <c r="M18" s="11"/>
    </row>
    <row r="19" spans="1:13" ht="18" customHeight="1" x14ac:dyDescent="0.2">
      <c r="A19" s="17">
        <v>12</v>
      </c>
      <c r="B19" s="33">
        <v>6372</v>
      </c>
      <c r="C19" s="55" t="s">
        <v>44</v>
      </c>
      <c r="D19" s="40" t="s">
        <v>135</v>
      </c>
      <c r="E19" s="41" t="s">
        <v>136</v>
      </c>
      <c r="F19" s="18"/>
      <c r="G19" s="18"/>
      <c r="H19" s="18"/>
      <c r="I19" s="18"/>
      <c r="J19" s="18">
        <f t="shared" si="0"/>
        <v>0</v>
      </c>
      <c r="K19" s="18" t="str">
        <f t="shared" si="1"/>
        <v>0</v>
      </c>
      <c r="L19" s="18"/>
      <c r="M19" s="11"/>
    </row>
    <row r="20" spans="1:13" ht="18" customHeight="1" x14ac:dyDescent="0.2">
      <c r="A20" s="17">
        <v>13</v>
      </c>
      <c r="B20" s="33">
        <v>6376</v>
      </c>
      <c r="C20" s="55" t="s">
        <v>44</v>
      </c>
      <c r="D20" s="40" t="s">
        <v>137</v>
      </c>
      <c r="E20" s="41" t="s">
        <v>138</v>
      </c>
      <c r="F20" s="18"/>
      <c r="G20" s="18"/>
      <c r="H20" s="18"/>
      <c r="I20" s="18"/>
      <c r="J20" s="18">
        <f t="shared" si="0"/>
        <v>0</v>
      </c>
      <c r="K20" s="18" t="str">
        <f t="shared" si="1"/>
        <v>0</v>
      </c>
      <c r="L20" s="18"/>
      <c r="M20" s="11"/>
    </row>
    <row r="21" spans="1:13" ht="18" customHeight="1" x14ac:dyDescent="0.2">
      <c r="A21" s="17">
        <v>14</v>
      </c>
      <c r="B21" s="33">
        <v>6377</v>
      </c>
      <c r="C21" s="55" t="s">
        <v>44</v>
      </c>
      <c r="D21" s="40" t="s">
        <v>139</v>
      </c>
      <c r="E21" s="41" t="s">
        <v>140</v>
      </c>
      <c r="F21" s="18"/>
      <c r="G21" s="18"/>
      <c r="H21" s="18"/>
      <c r="I21" s="18"/>
      <c r="J21" s="18">
        <f t="shared" si="0"/>
        <v>0</v>
      </c>
      <c r="K21" s="18" t="str">
        <f t="shared" si="1"/>
        <v>0</v>
      </c>
      <c r="L21" s="18"/>
      <c r="M21" s="11"/>
    </row>
    <row r="22" spans="1:13" ht="18" customHeight="1" x14ac:dyDescent="0.2">
      <c r="A22" s="17">
        <v>15</v>
      </c>
      <c r="B22" s="33">
        <v>6378</v>
      </c>
      <c r="C22" s="55" t="s">
        <v>44</v>
      </c>
      <c r="D22" s="40" t="s">
        <v>141</v>
      </c>
      <c r="E22" s="41" t="s">
        <v>45</v>
      </c>
      <c r="F22" s="18"/>
      <c r="G22" s="18"/>
      <c r="H22" s="18"/>
      <c r="I22" s="18"/>
      <c r="J22" s="18">
        <f t="shared" si="0"/>
        <v>0</v>
      </c>
      <c r="K22" s="18" t="str">
        <f t="shared" si="1"/>
        <v>0</v>
      </c>
      <c r="L22" s="18"/>
      <c r="M22" s="11"/>
    </row>
    <row r="23" spans="1:13" ht="18" customHeight="1" x14ac:dyDescent="0.2">
      <c r="A23" s="17">
        <v>16</v>
      </c>
      <c r="B23" s="33">
        <v>6419</v>
      </c>
      <c r="C23" s="55" t="s">
        <v>44</v>
      </c>
      <c r="D23" s="40" t="s">
        <v>142</v>
      </c>
      <c r="E23" s="41" t="s">
        <v>143</v>
      </c>
      <c r="F23" s="18"/>
      <c r="G23" s="18"/>
      <c r="H23" s="18"/>
      <c r="I23" s="18"/>
      <c r="J23" s="18">
        <f t="shared" si="0"/>
        <v>0</v>
      </c>
      <c r="K23" s="18" t="str">
        <f t="shared" si="1"/>
        <v>0</v>
      </c>
      <c r="L23" s="18"/>
      <c r="M23" s="11"/>
    </row>
    <row r="24" spans="1:13" ht="18" customHeight="1" x14ac:dyDescent="0.2">
      <c r="A24" s="17">
        <v>17</v>
      </c>
      <c r="B24" s="33">
        <v>6421</v>
      </c>
      <c r="C24" s="55" t="s">
        <v>44</v>
      </c>
      <c r="D24" s="40" t="s">
        <v>144</v>
      </c>
      <c r="E24" s="41" t="s">
        <v>145</v>
      </c>
      <c r="F24" s="18"/>
      <c r="G24" s="18"/>
      <c r="H24" s="18"/>
      <c r="I24" s="18"/>
      <c r="J24" s="18">
        <f t="shared" si="0"/>
        <v>0</v>
      </c>
      <c r="K24" s="18" t="str">
        <f t="shared" si="1"/>
        <v>0</v>
      </c>
      <c r="L24" s="18"/>
      <c r="M24" s="11"/>
    </row>
    <row r="25" spans="1:13" ht="18" customHeight="1" x14ac:dyDescent="0.2">
      <c r="A25" s="17">
        <v>18</v>
      </c>
      <c r="B25" s="33">
        <v>6436</v>
      </c>
      <c r="C25" s="55" t="s">
        <v>44</v>
      </c>
      <c r="D25" s="40" t="s">
        <v>146</v>
      </c>
      <c r="E25" s="41" t="s">
        <v>147</v>
      </c>
      <c r="F25" s="18"/>
      <c r="G25" s="18"/>
      <c r="H25" s="18"/>
      <c r="I25" s="18"/>
      <c r="J25" s="18">
        <f t="shared" si="0"/>
        <v>0</v>
      </c>
      <c r="K25" s="18" t="str">
        <f t="shared" si="1"/>
        <v>0</v>
      </c>
      <c r="L25" s="18"/>
      <c r="M25" s="11"/>
    </row>
    <row r="26" spans="1:13" ht="18" customHeight="1" x14ac:dyDescent="0.2">
      <c r="A26" s="17">
        <v>19</v>
      </c>
      <c r="B26" s="33">
        <v>6456</v>
      </c>
      <c r="C26" s="55" t="s">
        <v>44</v>
      </c>
      <c r="D26" s="40" t="s">
        <v>148</v>
      </c>
      <c r="E26" s="41" t="s">
        <v>149</v>
      </c>
      <c r="F26" s="18"/>
      <c r="G26" s="18"/>
      <c r="H26" s="18"/>
      <c r="I26" s="18"/>
      <c r="J26" s="18">
        <f t="shared" si="0"/>
        <v>0</v>
      </c>
      <c r="K26" s="18" t="str">
        <f t="shared" si="1"/>
        <v>0</v>
      </c>
      <c r="L26" s="18"/>
      <c r="M26" s="11"/>
    </row>
    <row r="27" spans="1:13" ht="18" customHeight="1" x14ac:dyDescent="0.2">
      <c r="A27" s="17">
        <v>20</v>
      </c>
      <c r="B27" s="33">
        <v>6755</v>
      </c>
      <c r="C27" s="55" t="s">
        <v>44</v>
      </c>
      <c r="D27" s="40" t="s">
        <v>150</v>
      </c>
      <c r="E27" s="41" t="s">
        <v>85</v>
      </c>
      <c r="F27" s="18"/>
      <c r="G27" s="18"/>
      <c r="H27" s="18"/>
      <c r="I27" s="18"/>
      <c r="J27" s="18">
        <f t="shared" si="0"/>
        <v>0</v>
      </c>
      <c r="K27" s="18" t="str">
        <f t="shared" si="1"/>
        <v>0</v>
      </c>
      <c r="L27" s="18"/>
      <c r="M27" s="11"/>
    </row>
    <row r="28" spans="1:13" ht="18" customHeight="1" x14ac:dyDescent="0.2">
      <c r="A28" s="17">
        <v>21</v>
      </c>
      <c r="B28" s="33">
        <v>6779</v>
      </c>
      <c r="C28" s="55" t="s">
        <v>44</v>
      </c>
      <c r="D28" s="40" t="s">
        <v>122</v>
      </c>
      <c r="E28" s="41" t="s">
        <v>47</v>
      </c>
      <c r="F28" s="18"/>
      <c r="G28" s="18"/>
      <c r="H28" s="18"/>
      <c r="I28" s="18"/>
      <c r="J28" s="18">
        <f t="shared" si="0"/>
        <v>0</v>
      </c>
      <c r="K28" s="18" t="str">
        <f t="shared" si="1"/>
        <v>0</v>
      </c>
      <c r="L28" s="18"/>
      <c r="M28" s="11"/>
    </row>
    <row r="29" spans="1:13" ht="18" customHeight="1" x14ac:dyDescent="0.2">
      <c r="A29" s="17">
        <v>22</v>
      </c>
      <c r="B29" s="33">
        <v>7248</v>
      </c>
      <c r="C29" s="55" t="s">
        <v>44</v>
      </c>
      <c r="D29" s="40" t="s">
        <v>151</v>
      </c>
      <c r="E29" s="41" t="s">
        <v>152</v>
      </c>
      <c r="F29" s="18"/>
      <c r="G29" s="18"/>
      <c r="H29" s="18"/>
      <c r="I29" s="18"/>
      <c r="J29" s="18">
        <f t="shared" si="0"/>
        <v>0</v>
      </c>
      <c r="K29" s="18" t="str">
        <f t="shared" si="1"/>
        <v>0</v>
      </c>
      <c r="L29" s="18"/>
      <c r="M29" s="11"/>
    </row>
    <row r="30" spans="1:13" ht="18" customHeight="1" x14ac:dyDescent="0.2">
      <c r="A30" s="17">
        <v>23</v>
      </c>
      <c r="B30" s="33">
        <v>7249</v>
      </c>
      <c r="C30" s="55" t="s">
        <v>44</v>
      </c>
      <c r="D30" s="40" t="s">
        <v>153</v>
      </c>
      <c r="E30" s="41" t="s">
        <v>154</v>
      </c>
      <c r="F30" s="18"/>
      <c r="G30" s="18"/>
      <c r="H30" s="18"/>
      <c r="I30" s="18"/>
      <c r="J30" s="18">
        <f t="shared" si="0"/>
        <v>0</v>
      </c>
      <c r="K30" s="18" t="str">
        <f t="shared" si="1"/>
        <v>0</v>
      </c>
      <c r="L30" s="18"/>
      <c r="M30" s="11"/>
    </row>
    <row r="31" spans="1:13" ht="18" customHeight="1" x14ac:dyDescent="0.2">
      <c r="A31" s="17">
        <v>24</v>
      </c>
      <c r="B31" s="33">
        <v>6276</v>
      </c>
      <c r="C31" s="55" t="s">
        <v>51</v>
      </c>
      <c r="D31" s="40" t="s">
        <v>155</v>
      </c>
      <c r="E31" s="41" t="s">
        <v>156</v>
      </c>
      <c r="F31" s="18"/>
      <c r="G31" s="18"/>
      <c r="H31" s="18"/>
      <c r="I31" s="18"/>
      <c r="J31" s="18">
        <f t="shared" si="0"/>
        <v>0</v>
      </c>
      <c r="K31" s="18" t="str">
        <f t="shared" si="1"/>
        <v>0</v>
      </c>
      <c r="L31" s="18"/>
      <c r="M31" s="11"/>
    </row>
    <row r="32" spans="1:13" ht="18" customHeight="1" x14ac:dyDescent="0.2">
      <c r="A32" s="17">
        <v>25</v>
      </c>
      <c r="B32" s="33">
        <v>6279</v>
      </c>
      <c r="C32" s="55" t="s">
        <v>51</v>
      </c>
      <c r="D32" s="40" t="s">
        <v>157</v>
      </c>
      <c r="E32" s="41" t="s">
        <v>46</v>
      </c>
      <c r="F32" s="18"/>
      <c r="G32" s="18"/>
      <c r="H32" s="18"/>
      <c r="I32" s="18"/>
      <c r="J32" s="18">
        <f t="shared" si="0"/>
        <v>0</v>
      </c>
      <c r="K32" s="18" t="str">
        <f t="shared" si="1"/>
        <v>0</v>
      </c>
      <c r="L32" s="18"/>
      <c r="M32" s="11"/>
    </row>
    <row r="33" spans="1:13" ht="18" customHeight="1" x14ac:dyDescent="0.2">
      <c r="A33" s="17">
        <v>26</v>
      </c>
      <c r="B33" s="33">
        <v>6281</v>
      </c>
      <c r="C33" s="55" t="s">
        <v>51</v>
      </c>
      <c r="D33" s="40" t="s">
        <v>158</v>
      </c>
      <c r="E33" s="41" t="s">
        <v>159</v>
      </c>
      <c r="F33" s="18"/>
      <c r="G33" s="18"/>
      <c r="H33" s="18"/>
      <c r="I33" s="18"/>
      <c r="J33" s="18">
        <f t="shared" si="0"/>
        <v>0</v>
      </c>
      <c r="K33" s="18" t="str">
        <f t="shared" si="1"/>
        <v>0</v>
      </c>
      <c r="L33" s="18"/>
      <c r="M33" s="11"/>
    </row>
    <row r="34" spans="1:13" ht="18" customHeight="1" x14ac:dyDescent="0.2">
      <c r="A34" s="17">
        <v>27</v>
      </c>
      <c r="B34" s="33">
        <v>6316</v>
      </c>
      <c r="C34" s="55" t="s">
        <v>51</v>
      </c>
      <c r="D34" s="40" t="s">
        <v>160</v>
      </c>
      <c r="E34" s="41" t="s">
        <v>45</v>
      </c>
      <c r="F34" s="18"/>
      <c r="G34" s="18"/>
      <c r="H34" s="18"/>
      <c r="I34" s="18"/>
      <c r="J34" s="18">
        <f t="shared" si="0"/>
        <v>0</v>
      </c>
      <c r="K34" s="18" t="str">
        <f t="shared" si="1"/>
        <v>0</v>
      </c>
      <c r="L34" s="18"/>
      <c r="M34" s="11"/>
    </row>
    <row r="35" spans="1:13" ht="18" customHeight="1" x14ac:dyDescent="0.2">
      <c r="A35" s="17">
        <v>28</v>
      </c>
      <c r="B35" s="33">
        <v>6353</v>
      </c>
      <c r="C35" s="55" t="s">
        <v>51</v>
      </c>
      <c r="D35" s="40" t="s">
        <v>161</v>
      </c>
      <c r="E35" s="41" t="s">
        <v>162</v>
      </c>
      <c r="F35" s="18"/>
      <c r="G35" s="18"/>
      <c r="H35" s="18"/>
      <c r="I35" s="18"/>
      <c r="J35" s="18">
        <f t="shared" si="0"/>
        <v>0</v>
      </c>
      <c r="K35" s="18" t="str">
        <f t="shared" si="1"/>
        <v>0</v>
      </c>
      <c r="L35" s="18"/>
      <c r="M35" s="11"/>
    </row>
    <row r="36" spans="1:13" ht="18" customHeight="1" x14ac:dyDescent="0.2">
      <c r="A36" s="17">
        <v>29</v>
      </c>
      <c r="B36" s="33">
        <v>6354</v>
      </c>
      <c r="C36" s="55" t="s">
        <v>51</v>
      </c>
      <c r="D36" s="40" t="s">
        <v>163</v>
      </c>
      <c r="E36" s="41" t="s">
        <v>164</v>
      </c>
      <c r="F36" s="18"/>
      <c r="G36" s="18"/>
      <c r="H36" s="18"/>
      <c r="I36" s="18"/>
      <c r="J36" s="18">
        <f t="shared" si="0"/>
        <v>0</v>
      </c>
      <c r="K36" s="18" t="str">
        <f t="shared" si="1"/>
        <v>0</v>
      </c>
      <c r="L36" s="18"/>
      <c r="M36" s="11"/>
    </row>
    <row r="37" spans="1:13" ht="18" customHeight="1" x14ac:dyDescent="0.2">
      <c r="A37" s="17">
        <v>30</v>
      </c>
      <c r="B37" s="33">
        <v>6355</v>
      </c>
      <c r="C37" s="55" t="s">
        <v>51</v>
      </c>
      <c r="D37" s="40" t="s">
        <v>165</v>
      </c>
      <c r="E37" s="41" t="s">
        <v>166</v>
      </c>
      <c r="F37" s="18"/>
      <c r="G37" s="18"/>
      <c r="H37" s="18"/>
      <c r="I37" s="18"/>
      <c r="J37" s="18">
        <f t="shared" si="0"/>
        <v>0</v>
      </c>
      <c r="K37" s="18" t="str">
        <f t="shared" si="1"/>
        <v>0</v>
      </c>
      <c r="L37" s="18"/>
      <c r="M37" s="11"/>
    </row>
    <row r="38" spans="1:13" ht="18" customHeight="1" x14ac:dyDescent="0.2">
      <c r="A38" s="17">
        <v>31</v>
      </c>
      <c r="B38" s="33">
        <v>6359</v>
      </c>
      <c r="C38" s="55" t="s">
        <v>51</v>
      </c>
      <c r="D38" s="40" t="s">
        <v>167</v>
      </c>
      <c r="E38" s="41" t="s">
        <v>168</v>
      </c>
      <c r="F38" s="18"/>
      <c r="G38" s="18"/>
      <c r="H38" s="18"/>
      <c r="I38" s="18"/>
      <c r="J38" s="18">
        <f t="shared" si="0"/>
        <v>0</v>
      </c>
      <c r="K38" s="18" t="str">
        <f t="shared" si="1"/>
        <v>0</v>
      </c>
      <c r="L38" s="18"/>
      <c r="M38" s="11"/>
    </row>
    <row r="39" spans="1:13" ht="18" customHeight="1" x14ac:dyDescent="0.2">
      <c r="A39" s="17">
        <v>32</v>
      </c>
      <c r="B39" s="33">
        <v>6426</v>
      </c>
      <c r="C39" s="55" t="s">
        <v>51</v>
      </c>
      <c r="D39" s="40" t="s">
        <v>169</v>
      </c>
      <c r="E39" s="41" t="s">
        <v>170</v>
      </c>
      <c r="F39" s="18"/>
      <c r="G39" s="18"/>
      <c r="H39" s="18"/>
      <c r="I39" s="18"/>
      <c r="J39" s="18">
        <f t="shared" si="0"/>
        <v>0</v>
      </c>
      <c r="K39" s="18" t="str">
        <f t="shared" si="1"/>
        <v>0</v>
      </c>
      <c r="L39" s="18"/>
      <c r="M39" s="11"/>
    </row>
    <row r="40" spans="1:13" ht="18" customHeight="1" x14ac:dyDescent="0.2">
      <c r="A40" s="17">
        <v>33</v>
      </c>
      <c r="B40" s="33">
        <v>6430</v>
      </c>
      <c r="C40" s="55" t="s">
        <v>51</v>
      </c>
      <c r="D40" s="40" t="s">
        <v>171</v>
      </c>
      <c r="E40" s="41" t="s">
        <v>111</v>
      </c>
      <c r="F40" s="18"/>
      <c r="G40" s="18"/>
      <c r="H40" s="18"/>
      <c r="I40" s="18"/>
      <c r="J40" s="18">
        <f t="shared" si="0"/>
        <v>0</v>
      </c>
      <c r="K40" s="18" t="str">
        <f t="shared" si="1"/>
        <v>0</v>
      </c>
      <c r="L40" s="18"/>
      <c r="M40" s="11"/>
    </row>
    <row r="41" spans="1:13" ht="18" customHeight="1" x14ac:dyDescent="0.2">
      <c r="A41" s="17">
        <v>34</v>
      </c>
      <c r="B41" s="33">
        <v>6431</v>
      </c>
      <c r="C41" s="55" t="s">
        <v>51</v>
      </c>
      <c r="D41" s="40" t="s">
        <v>172</v>
      </c>
      <c r="E41" s="41" t="s">
        <v>173</v>
      </c>
      <c r="F41" s="18"/>
      <c r="G41" s="18"/>
      <c r="H41" s="18"/>
      <c r="I41" s="18"/>
      <c r="J41" s="18">
        <f t="shared" si="0"/>
        <v>0</v>
      </c>
      <c r="K41" s="18" t="str">
        <f t="shared" si="1"/>
        <v>0</v>
      </c>
      <c r="L41" s="18"/>
      <c r="M41" s="11"/>
    </row>
    <row r="42" spans="1:13" ht="18" customHeight="1" x14ac:dyDescent="0.2">
      <c r="A42" s="17">
        <v>35</v>
      </c>
      <c r="B42" s="33">
        <v>7250</v>
      </c>
      <c r="C42" s="55" t="s">
        <v>51</v>
      </c>
      <c r="D42" s="40" t="s">
        <v>174</v>
      </c>
      <c r="E42" s="41" t="s">
        <v>175</v>
      </c>
      <c r="F42" s="18"/>
      <c r="G42" s="18"/>
      <c r="H42" s="18"/>
      <c r="I42" s="18"/>
      <c r="J42" s="18">
        <f t="shared" si="0"/>
        <v>0</v>
      </c>
      <c r="K42" s="18" t="str">
        <f t="shared" si="1"/>
        <v>0</v>
      </c>
      <c r="L42" s="18"/>
      <c r="M42" s="11"/>
    </row>
    <row r="43" spans="1:13" ht="18" customHeight="1" x14ac:dyDescent="0.2">
      <c r="A43" s="17">
        <v>36</v>
      </c>
      <c r="B43" s="33">
        <v>7251</v>
      </c>
      <c r="C43" s="55" t="s">
        <v>51</v>
      </c>
      <c r="D43" s="40" t="s">
        <v>176</v>
      </c>
      <c r="E43" s="41" t="s">
        <v>177</v>
      </c>
      <c r="F43" s="18"/>
      <c r="G43" s="18"/>
      <c r="H43" s="18"/>
      <c r="I43" s="18"/>
      <c r="J43" s="18">
        <f t="shared" si="0"/>
        <v>0</v>
      </c>
      <c r="K43" s="18" t="str">
        <f t="shared" si="1"/>
        <v>0</v>
      </c>
      <c r="L43" s="18"/>
      <c r="M43" s="11"/>
    </row>
    <row r="44" spans="1:13" ht="18" customHeight="1" x14ac:dyDescent="0.2">
      <c r="A44" s="17">
        <v>37</v>
      </c>
      <c r="B44" s="33">
        <v>7262</v>
      </c>
      <c r="C44" s="55" t="s">
        <v>51</v>
      </c>
      <c r="D44" s="40" t="s">
        <v>178</v>
      </c>
      <c r="E44" s="41" t="s">
        <v>79</v>
      </c>
      <c r="F44" s="18"/>
      <c r="G44" s="18"/>
      <c r="H44" s="18"/>
      <c r="I44" s="18"/>
      <c r="J44" s="18">
        <f t="shared" si="0"/>
        <v>0</v>
      </c>
      <c r="K44" s="18" t="str">
        <f t="shared" si="1"/>
        <v>0</v>
      </c>
      <c r="L44" s="18"/>
      <c r="M44" s="11"/>
    </row>
    <row r="45" spans="1:13" ht="18" customHeight="1" x14ac:dyDescent="0.2">
      <c r="A45" s="17">
        <v>38</v>
      </c>
      <c r="B45" s="33">
        <v>7266</v>
      </c>
      <c r="C45" s="55" t="s">
        <v>51</v>
      </c>
      <c r="D45" s="40" t="s">
        <v>179</v>
      </c>
      <c r="E45" s="41" t="s">
        <v>180</v>
      </c>
      <c r="F45" s="18"/>
      <c r="G45" s="18"/>
      <c r="H45" s="18"/>
      <c r="I45" s="18"/>
      <c r="J45" s="18">
        <f t="shared" si="0"/>
        <v>0</v>
      </c>
      <c r="K45" s="18" t="str">
        <f t="shared" si="1"/>
        <v>0</v>
      </c>
      <c r="L45" s="18"/>
      <c r="M45" s="11"/>
    </row>
    <row r="46" spans="1:13" ht="18" customHeight="1" x14ac:dyDescent="0.2">
      <c r="A46" s="17">
        <v>39</v>
      </c>
      <c r="B46" s="33">
        <v>7848</v>
      </c>
      <c r="C46" s="55" t="s">
        <v>51</v>
      </c>
      <c r="D46" s="40" t="s">
        <v>181</v>
      </c>
      <c r="E46" s="41" t="s">
        <v>182</v>
      </c>
      <c r="F46" s="18"/>
      <c r="G46" s="18"/>
      <c r="H46" s="18"/>
      <c r="I46" s="18"/>
      <c r="J46" s="18">
        <f t="shared" si="0"/>
        <v>0</v>
      </c>
      <c r="K46" s="18" t="str">
        <f t="shared" si="1"/>
        <v>0</v>
      </c>
      <c r="L46" s="18"/>
      <c r="M46" s="11"/>
    </row>
    <row r="47" spans="1:13" ht="18" customHeight="1" x14ac:dyDescent="0.2">
      <c r="A47" s="19"/>
      <c r="B47" s="11"/>
      <c r="C47" s="58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8" customHeight="1" x14ac:dyDescent="0.2">
      <c r="A48" s="19"/>
      <c r="B48" s="11"/>
      <c r="C48" s="58"/>
      <c r="D48" s="72" t="s">
        <v>53</v>
      </c>
      <c r="E48" s="74"/>
      <c r="F48" s="74"/>
      <c r="G48" s="74"/>
      <c r="H48" s="60" t="s">
        <v>23</v>
      </c>
      <c r="I48" s="94"/>
      <c r="J48" s="94"/>
      <c r="K48" s="94"/>
      <c r="L48" s="61" t="s">
        <v>54</v>
      </c>
      <c r="M48" s="62"/>
    </row>
    <row r="49" spans="1:13" ht="18" customHeight="1" x14ac:dyDescent="0.2">
      <c r="A49" s="19"/>
      <c r="B49" s="11"/>
      <c r="C49" s="58"/>
      <c r="D49" s="23" t="s">
        <v>36</v>
      </c>
      <c r="E49" s="24" t="s">
        <v>55</v>
      </c>
      <c r="F49" s="74" t="s">
        <v>17</v>
      </c>
      <c r="G49" s="74"/>
      <c r="H49" s="11"/>
      <c r="I49" s="93" t="s">
        <v>56</v>
      </c>
      <c r="J49" s="93"/>
      <c r="K49" s="93"/>
      <c r="L49" s="19"/>
      <c r="M49" s="11"/>
    </row>
    <row r="50" spans="1:13" ht="18" customHeight="1" x14ac:dyDescent="0.55000000000000004">
      <c r="A50" s="19"/>
      <c r="B50" s="11"/>
      <c r="C50" s="58"/>
      <c r="D50" s="27">
        <v>4</v>
      </c>
      <c r="E50" s="28">
        <f>COUNTIF(K8:K46,"4")</f>
        <v>0</v>
      </c>
      <c r="F50" s="66">
        <f>(E50*100)/E59</f>
        <v>0</v>
      </c>
      <c r="G50" s="66"/>
      <c r="H50" s="11"/>
      <c r="I50" s="89" t="s">
        <v>57</v>
      </c>
      <c r="J50" s="89"/>
      <c r="K50" s="89"/>
      <c r="L50" s="19"/>
      <c r="M50" s="11"/>
    </row>
    <row r="51" spans="1:13" ht="18" customHeight="1" x14ac:dyDescent="0.55000000000000004">
      <c r="A51" s="19"/>
      <c r="B51" s="11"/>
      <c r="C51" s="58"/>
      <c r="D51" s="28">
        <v>3.5</v>
      </c>
      <c r="E51" s="28">
        <f>COUNTIF(K8:K46,"3.5")</f>
        <v>0</v>
      </c>
      <c r="F51" s="66">
        <f>(E51*100)/E59</f>
        <v>0</v>
      </c>
      <c r="G51" s="66"/>
      <c r="H51" s="63"/>
      <c r="I51" s="92"/>
      <c r="J51" s="92"/>
      <c r="K51" s="92"/>
      <c r="L51" s="58"/>
      <c r="M51" s="11"/>
    </row>
    <row r="52" spans="1:13" ht="18" customHeight="1" x14ac:dyDescent="0.55000000000000004">
      <c r="A52" s="19"/>
      <c r="B52" s="11"/>
      <c r="C52" s="58"/>
      <c r="D52" s="28">
        <v>3</v>
      </c>
      <c r="E52" s="28">
        <f>COUNTIF(K8:K46,"3")</f>
        <v>0</v>
      </c>
      <c r="F52" s="66">
        <f>(E52*100)/E59</f>
        <v>0</v>
      </c>
      <c r="G52" s="66"/>
      <c r="H52" s="60" t="s">
        <v>23</v>
      </c>
      <c r="I52" s="89"/>
      <c r="J52" s="89"/>
      <c r="K52" s="89"/>
      <c r="L52" s="19"/>
      <c r="M52" s="11"/>
    </row>
    <row r="53" spans="1:13" ht="18" customHeight="1" x14ac:dyDescent="0.55000000000000004">
      <c r="A53" s="19"/>
      <c r="B53" s="11"/>
      <c r="C53" s="58"/>
      <c r="D53" s="28">
        <v>2.5</v>
      </c>
      <c r="E53" s="28">
        <f>COUNTIF(K8:K46,"2.5")</f>
        <v>0</v>
      </c>
      <c r="F53" s="66">
        <f>(E53*100)/E59</f>
        <v>0</v>
      </c>
      <c r="G53" s="66"/>
      <c r="H53" s="64"/>
      <c r="I53" s="93" t="s">
        <v>58</v>
      </c>
      <c r="J53" s="93"/>
      <c r="K53" s="93"/>
      <c r="L53" s="65"/>
      <c r="M53" s="64"/>
    </row>
    <row r="54" spans="1:13" ht="18" customHeight="1" x14ac:dyDescent="0.55000000000000004">
      <c r="A54" s="19"/>
      <c r="B54" s="11"/>
      <c r="C54" s="58"/>
      <c r="D54" s="28">
        <v>2</v>
      </c>
      <c r="E54" s="28">
        <f>COUNTIF(K8:K46,"2")</f>
        <v>0</v>
      </c>
      <c r="F54" s="66">
        <f>(E54*100)/E59</f>
        <v>0</v>
      </c>
      <c r="G54" s="66"/>
      <c r="H54" s="90" t="s">
        <v>59</v>
      </c>
      <c r="I54" s="91"/>
      <c r="J54" s="91"/>
      <c r="K54" s="91"/>
      <c r="L54" s="91"/>
      <c r="M54" s="91"/>
    </row>
    <row r="55" spans="1:13" ht="18" customHeight="1" x14ac:dyDescent="0.55000000000000004">
      <c r="A55" s="19"/>
      <c r="B55" s="11"/>
      <c r="C55" s="58"/>
      <c r="D55" s="28">
        <v>1.5</v>
      </c>
      <c r="E55" s="28">
        <f>COUNTIF(K8:K46,"1.5")</f>
        <v>0</v>
      </c>
      <c r="F55" s="66">
        <f>(E55*100)/E59</f>
        <v>0</v>
      </c>
      <c r="G55" s="66"/>
      <c r="H55" s="11"/>
      <c r="I55" s="11"/>
      <c r="J55" s="11"/>
      <c r="K55" s="11"/>
      <c r="L55" s="11"/>
      <c r="M55" s="11"/>
    </row>
    <row r="56" spans="1:13" ht="18" customHeight="1" x14ac:dyDescent="0.55000000000000004">
      <c r="A56" s="19"/>
      <c r="B56" s="11"/>
      <c r="C56" s="58"/>
      <c r="D56" s="28">
        <v>1</v>
      </c>
      <c r="E56" s="28">
        <f>COUNTIF(K8:K46,"1")</f>
        <v>0</v>
      </c>
      <c r="F56" s="66">
        <f>(E56*100)/E59</f>
        <v>0</v>
      </c>
      <c r="G56" s="66"/>
      <c r="H56" s="60" t="s">
        <v>23</v>
      </c>
      <c r="I56" s="89"/>
      <c r="J56" s="89"/>
      <c r="K56" s="89"/>
      <c r="L56" s="19"/>
      <c r="M56" s="11"/>
    </row>
    <row r="57" spans="1:13" ht="18" customHeight="1" x14ac:dyDescent="0.55000000000000004">
      <c r="A57" s="19"/>
      <c r="B57" s="11"/>
      <c r="C57" s="58"/>
      <c r="D57" s="28">
        <v>0</v>
      </c>
      <c r="E57" s="28">
        <f>COUNTIF(K8:K46,"0")</f>
        <v>39</v>
      </c>
      <c r="F57" s="66">
        <f>(E57*100)/E59</f>
        <v>100</v>
      </c>
      <c r="G57" s="66"/>
      <c r="H57" s="11"/>
      <c r="I57" s="89" t="s">
        <v>60</v>
      </c>
      <c r="J57" s="89"/>
      <c r="K57" s="89"/>
      <c r="L57" s="19"/>
      <c r="M57" s="11"/>
    </row>
    <row r="58" spans="1:13" ht="18" customHeight="1" x14ac:dyDescent="0.55000000000000004">
      <c r="A58" s="19"/>
      <c r="B58" s="11"/>
      <c r="C58" s="58"/>
      <c r="D58" s="28" t="s">
        <v>15</v>
      </c>
      <c r="E58" s="28">
        <f>COUNTIF(K8:K46,"ร")</f>
        <v>0</v>
      </c>
      <c r="F58" s="66">
        <f>(E58*100)/E59</f>
        <v>0</v>
      </c>
      <c r="G58" s="66"/>
      <c r="H58" s="11"/>
      <c r="I58" s="89" t="s">
        <v>61</v>
      </c>
      <c r="J58" s="89"/>
      <c r="K58" s="89"/>
      <c r="L58" s="19"/>
      <c r="M58" s="11"/>
    </row>
    <row r="59" spans="1:13" ht="18" customHeight="1" x14ac:dyDescent="0.55000000000000004">
      <c r="D59" s="105" t="s">
        <v>42</v>
      </c>
      <c r="E59" s="105">
        <f>SUM(E50:E58)</f>
        <v>39</v>
      </c>
      <c r="F59" s="66">
        <f>SUM(F50:F58)</f>
        <v>100</v>
      </c>
      <c r="G59" s="66"/>
    </row>
  </sheetData>
  <mergeCells count="33">
    <mergeCell ref="F59:G59"/>
    <mergeCell ref="F50:G50"/>
    <mergeCell ref="I50:K50"/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D48:G48"/>
    <mergeCell ref="I48:K48"/>
    <mergeCell ref="F49:G49"/>
    <mergeCell ref="I49:K49"/>
    <mergeCell ref="F51:G51"/>
    <mergeCell ref="I51:K51"/>
    <mergeCell ref="F52:G52"/>
    <mergeCell ref="I52:K52"/>
    <mergeCell ref="F53:G53"/>
    <mergeCell ref="I53:K53"/>
    <mergeCell ref="F58:G58"/>
    <mergeCell ref="I58:K58"/>
    <mergeCell ref="F54:G54"/>
    <mergeCell ref="H54:M54"/>
    <mergeCell ref="F55:G55"/>
    <mergeCell ref="F56:G56"/>
    <mergeCell ref="I56:K56"/>
    <mergeCell ref="F57:G57"/>
    <mergeCell ref="I57:K57"/>
  </mergeCells>
  <pageMargins left="0.7" right="0.7" top="0.75" bottom="0.75" header="0.3" footer="0.3"/>
  <pageSetup paperSize="9" scale="78" orientation="portrait" r:id="rId1"/>
  <rowBreaks count="1" manualBreakCount="1"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L4" sqref="L4:L7"/>
    </sheetView>
  </sheetViews>
  <sheetFormatPr defaultRowHeight="18" customHeight="1" x14ac:dyDescent="0.2"/>
  <cols>
    <col min="1" max="1" width="4.875" customWidth="1"/>
    <col min="3" max="3" width="4.5" style="59" customWidth="1"/>
    <col min="10" max="10" width="5" customWidth="1"/>
    <col min="12" max="12" width="17.875" customWidth="1"/>
  </cols>
  <sheetData>
    <row r="1" spans="1:13" ht="18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1"/>
    </row>
    <row r="2" spans="1:13" ht="18" customHeight="1" x14ac:dyDescent="0.2">
      <c r="A2" s="76" t="s">
        <v>284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1"/>
    </row>
    <row r="3" spans="1:13" ht="18" customHeight="1" x14ac:dyDescent="0.2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1"/>
    </row>
    <row r="4" spans="1:13" ht="18" customHeight="1" x14ac:dyDescent="0.2">
      <c r="A4" s="72" t="s">
        <v>33</v>
      </c>
      <c r="B4" s="12"/>
      <c r="C4" s="79" t="s">
        <v>34</v>
      </c>
      <c r="D4" s="80"/>
      <c r="E4" s="81"/>
      <c r="F4" s="86" t="s">
        <v>35</v>
      </c>
      <c r="G4" s="87"/>
      <c r="H4" s="87"/>
      <c r="I4" s="87"/>
      <c r="J4" s="88"/>
      <c r="K4" s="72" t="s">
        <v>36</v>
      </c>
      <c r="L4" s="72" t="s">
        <v>286</v>
      </c>
      <c r="M4" s="11"/>
    </row>
    <row r="5" spans="1:13" ht="18" customHeight="1" x14ac:dyDescent="0.2">
      <c r="A5" s="78"/>
      <c r="B5" s="13" t="s">
        <v>37</v>
      </c>
      <c r="C5" s="82"/>
      <c r="D5" s="76"/>
      <c r="E5" s="83"/>
      <c r="F5" s="14" t="s">
        <v>38</v>
      </c>
      <c r="G5" s="72" t="s">
        <v>39</v>
      </c>
      <c r="H5" s="14" t="s">
        <v>40</v>
      </c>
      <c r="I5" s="72" t="s">
        <v>41</v>
      </c>
      <c r="J5" s="72" t="s">
        <v>42</v>
      </c>
      <c r="K5" s="78"/>
      <c r="L5" s="78"/>
      <c r="M5" s="11"/>
    </row>
    <row r="6" spans="1:13" ht="18" customHeight="1" x14ac:dyDescent="0.2">
      <c r="A6" s="78"/>
      <c r="B6" s="13" t="s">
        <v>43</v>
      </c>
      <c r="C6" s="82"/>
      <c r="D6" s="76"/>
      <c r="E6" s="83"/>
      <c r="F6" s="15" t="s">
        <v>39</v>
      </c>
      <c r="G6" s="73"/>
      <c r="H6" s="15" t="s">
        <v>39</v>
      </c>
      <c r="I6" s="73"/>
      <c r="J6" s="73"/>
      <c r="K6" s="78"/>
      <c r="L6" s="78"/>
      <c r="M6" s="11"/>
    </row>
    <row r="7" spans="1:13" ht="18" customHeight="1" x14ac:dyDescent="0.2">
      <c r="A7" s="73"/>
      <c r="B7" s="15"/>
      <c r="C7" s="84"/>
      <c r="D7" s="77"/>
      <c r="E7" s="85"/>
      <c r="F7" s="16">
        <v>30</v>
      </c>
      <c r="G7" s="16">
        <v>20</v>
      </c>
      <c r="H7" s="16">
        <v>20</v>
      </c>
      <c r="I7" s="16">
        <v>30</v>
      </c>
      <c r="J7" s="16">
        <v>100</v>
      </c>
      <c r="K7" s="73"/>
      <c r="L7" s="73"/>
      <c r="M7" s="11"/>
    </row>
    <row r="8" spans="1:13" ht="18" customHeight="1" x14ac:dyDescent="0.2">
      <c r="A8" s="17">
        <v>1</v>
      </c>
      <c r="B8" s="33">
        <v>6260</v>
      </c>
      <c r="C8" s="55" t="s">
        <v>44</v>
      </c>
      <c r="D8" s="35" t="s">
        <v>183</v>
      </c>
      <c r="E8" s="36" t="s">
        <v>184</v>
      </c>
      <c r="F8" s="18"/>
      <c r="G8" s="18"/>
      <c r="H8" s="18"/>
      <c r="I8" s="18"/>
      <c r="J8" s="18"/>
      <c r="K8" s="18" t="str">
        <f>IF(J8&gt;=80,"4",IF(J8&gt;=75,"3.5",IF(J8&gt;=70,"3", IF(J8&gt;=65,"2.5", IF(J8&gt;=60,"2", IF(J8&gt;=55,"1.5", IF(J8&gt;=50,"1", IF(J8&lt;=49,"0"))))))))</f>
        <v>0</v>
      </c>
      <c r="L8" s="18"/>
      <c r="M8" s="11"/>
    </row>
    <row r="9" spans="1:13" ht="18" customHeight="1" x14ac:dyDescent="0.2">
      <c r="A9" s="17">
        <v>2</v>
      </c>
      <c r="B9" s="33">
        <v>6263</v>
      </c>
      <c r="C9" s="55" t="s">
        <v>44</v>
      </c>
      <c r="D9" s="35" t="s">
        <v>185</v>
      </c>
      <c r="E9" s="36" t="s">
        <v>186</v>
      </c>
      <c r="F9" s="18"/>
      <c r="G9" s="18"/>
      <c r="H9" s="18"/>
      <c r="I9" s="18"/>
      <c r="J9" s="18">
        <f t="shared" ref="J9:J40" si="0">SUM(F9:I9)</f>
        <v>0</v>
      </c>
      <c r="K9" s="18" t="str">
        <f t="shared" ref="K9:K40" si="1">IF(J9&gt;=80,"4",IF(J9&gt;=75,"3.5",IF(J9&gt;=70,"3", IF(J9&gt;=65,"2.5", IF(J9&gt;=60,"2", IF(J9&gt;=55,"1.5", IF(J9&gt;=50,"1", IF(J9&lt;=49,"0"))))))))</f>
        <v>0</v>
      </c>
      <c r="L9" s="18"/>
      <c r="M9" s="11"/>
    </row>
    <row r="10" spans="1:13" ht="18" customHeight="1" x14ac:dyDescent="0.2">
      <c r="A10" s="17">
        <v>3</v>
      </c>
      <c r="B10" s="33">
        <v>6268</v>
      </c>
      <c r="C10" s="55" t="s">
        <v>44</v>
      </c>
      <c r="D10" s="35" t="s">
        <v>187</v>
      </c>
      <c r="E10" s="36" t="s">
        <v>188</v>
      </c>
      <c r="F10" s="18"/>
      <c r="G10" s="18"/>
      <c r="H10" s="18"/>
      <c r="I10" s="18"/>
      <c r="J10" s="18">
        <f t="shared" si="0"/>
        <v>0</v>
      </c>
      <c r="K10" s="18" t="str">
        <f t="shared" si="1"/>
        <v>0</v>
      </c>
      <c r="L10" s="18"/>
      <c r="M10" s="11"/>
    </row>
    <row r="11" spans="1:13" ht="18" customHeight="1" x14ac:dyDescent="0.2">
      <c r="A11" s="17">
        <v>4</v>
      </c>
      <c r="B11" s="33">
        <v>6299</v>
      </c>
      <c r="C11" s="55" t="s">
        <v>44</v>
      </c>
      <c r="D11" s="35" t="s">
        <v>189</v>
      </c>
      <c r="E11" s="36" t="s">
        <v>190</v>
      </c>
      <c r="F11" s="18"/>
      <c r="G11" s="18"/>
      <c r="H11" s="18"/>
      <c r="I11" s="18"/>
      <c r="J11" s="18">
        <f t="shared" si="0"/>
        <v>0</v>
      </c>
      <c r="K11" s="18" t="str">
        <f t="shared" si="1"/>
        <v>0</v>
      </c>
      <c r="L11" s="18"/>
      <c r="M11" s="11"/>
    </row>
    <row r="12" spans="1:13" ht="18" customHeight="1" x14ac:dyDescent="0.2">
      <c r="A12" s="17">
        <v>5</v>
      </c>
      <c r="B12" s="33">
        <v>6331</v>
      </c>
      <c r="C12" s="55" t="s">
        <v>44</v>
      </c>
      <c r="D12" s="35" t="s">
        <v>191</v>
      </c>
      <c r="E12" s="36" t="s">
        <v>111</v>
      </c>
      <c r="F12" s="18"/>
      <c r="G12" s="18"/>
      <c r="H12" s="18"/>
      <c r="I12" s="18"/>
      <c r="J12" s="18">
        <f t="shared" si="0"/>
        <v>0</v>
      </c>
      <c r="K12" s="18" t="str">
        <f t="shared" si="1"/>
        <v>0</v>
      </c>
      <c r="L12" s="18"/>
      <c r="M12" s="11"/>
    </row>
    <row r="13" spans="1:13" ht="18" customHeight="1" x14ac:dyDescent="0.2">
      <c r="A13" s="17">
        <v>6</v>
      </c>
      <c r="B13" s="33">
        <v>6339</v>
      </c>
      <c r="C13" s="55" t="s">
        <v>44</v>
      </c>
      <c r="D13" s="35" t="s">
        <v>192</v>
      </c>
      <c r="E13" s="36" t="s">
        <v>193</v>
      </c>
      <c r="F13" s="18"/>
      <c r="G13" s="18"/>
      <c r="H13" s="18"/>
      <c r="I13" s="18"/>
      <c r="J13" s="18">
        <f t="shared" si="0"/>
        <v>0</v>
      </c>
      <c r="K13" s="18" t="str">
        <f t="shared" si="1"/>
        <v>0</v>
      </c>
      <c r="L13" s="18"/>
      <c r="M13" s="11"/>
    </row>
    <row r="14" spans="1:13" ht="18" customHeight="1" x14ac:dyDescent="0.2">
      <c r="A14" s="17">
        <v>7</v>
      </c>
      <c r="B14" s="33">
        <v>6374</v>
      </c>
      <c r="C14" s="55" t="s">
        <v>44</v>
      </c>
      <c r="D14" s="35" t="s">
        <v>194</v>
      </c>
      <c r="E14" s="36" t="s">
        <v>91</v>
      </c>
      <c r="F14" s="18"/>
      <c r="G14" s="18"/>
      <c r="H14" s="18"/>
      <c r="I14" s="18"/>
      <c r="J14" s="18">
        <f t="shared" si="0"/>
        <v>0</v>
      </c>
      <c r="K14" s="18" t="str">
        <f t="shared" si="1"/>
        <v>0</v>
      </c>
      <c r="L14" s="18"/>
      <c r="M14" s="11"/>
    </row>
    <row r="15" spans="1:13" ht="18" customHeight="1" x14ac:dyDescent="0.2">
      <c r="A15" s="17">
        <v>8</v>
      </c>
      <c r="B15" s="33">
        <v>6407</v>
      </c>
      <c r="C15" s="55" t="s">
        <v>44</v>
      </c>
      <c r="D15" s="35" t="s">
        <v>195</v>
      </c>
      <c r="E15" s="36" t="s">
        <v>46</v>
      </c>
      <c r="F15" s="18"/>
      <c r="G15" s="18"/>
      <c r="H15" s="18"/>
      <c r="I15" s="18"/>
      <c r="J15" s="18">
        <f t="shared" si="0"/>
        <v>0</v>
      </c>
      <c r="K15" s="18" t="str">
        <f t="shared" si="1"/>
        <v>0</v>
      </c>
      <c r="L15" s="18"/>
      <c r="M15" s="11"/>
    </row>
    <row r="16" spans="1:13" ht="18" customHeight="1" x14ac:dyDescent="0.2">
      <c r="A16" s="17">
        <v>9</v>
      </c>
      <c r="B16" s="33">
        <v>6410</v>
      </c>
      <c r="C16" s="55" t="s">
        <v>44</v>
      </c>
      <c r="D16" s="35" t="s">
        <v>196</v>
      </c>
      <c r="E16" s="36" t="s">
        <v>197</v>
      </c>
      <c r="F16" s="18"/>
      <c r="G16" s="18"/>
      <c r="H16" s="18"/>
      <c r="I16" s="18"/>
      <c r="J16" s="18">
        <f t="shared" si="0"/>
        <v>0</v>
      </c>
      <c r="K16" s="18" t="str">
        <f t="shared" si="1"/>
        <v>0</v>
      </c>
      <c r="L16" s="18"/>
      <c r="M16" s="11"/>
    </row>
    <row r="17" spans="1:13" ht="18" customHeight="1" x14ac:dyDescent="0.2">
      <c r="A17" s="17">
        <v>10</v>
      </c>
      <c r="B17" s="33">
        <v>6271</v>
      </c>
      <c r="C17" s="55" t="s">
        <v>51</v>
      </c>
      <c r="D17" s="35" t="s">
        <v>198</v>
      </c>
      <c r="E17" s="36" t="s">
        <v>199</v>
      </c>
      <c r="F17" s="18"/>
      <c r="G17" s="18"/>
      <c r="H17" s="18"/>
      <c r="I17" s="18"/>
      <c r="J17" s="18">
        <f t="shared" si="0"/>
        <v>0</v>
      </c>
      <c r="K17" s="18" t="str">
        <f t="shared" si="1"/>
        <v>0</v>
      </c>
      <c r="L17" s="18"/>
      <c r="M17" s="11"/>
    </row>
    <row r="18" spans="1:13" ht="18" customHeight="1" x14ac:dyDescent="0.2">
      <c r="A18" s="17">
        <v>11</v>
      </c>
      <c r="B18" s="33">
        <v>6272</v>
      </c>
      <c r="C18" s="55" t="s">
        <v>51</v>
      </c>
      <c r="D18" s="35" t="s">
        <v>200</v>
      </c>
      <c r="E18" s="36" t="s">
        <v>79</v>
      </c>
      <c r="F18" s="18"/>
      <c r="G18" s="18"/>
      <c r="H18" s="18"/>
      <c r="I18" s="18"/>
      <c r="J18" s="18">
        <f t="shared" si="0"/>
        <v>0</v>
      </c>
      <c r="K18" s="18" t="str">
        <f t="shared" si="1"/>
        <v>0</v>
      </c>
      <c r="L18" s="18"/>
      <c r="M18" s="11"/>
    </row>
    <row r="19" spans="1:13" ht="18" customHeight="1" x14ac:dyDescent="0.2">
      <c r="A19" s="17">
        <v>12</v>
      </c>
      <c r="B19" s="33">
        <v>6274</v>
      </c>
      <c r="C19" s="55" t="s">
        <v>51</v>
      </c>
      <c r="D19" s="35" t="s">
        <v>201</v>
      </c>
      <c r="E19" s="36" t="s">
        <v>202</v>
      </c>
      <c r="F19" s="18"/>
      <c r="G19" s="18"/>
      <c r="H19" s="18"/>
      <c r="I19" s="18"/>
      <c r="J19" s="18">
        <f t="shared" si="0"/>
        <v>0</v>
      </c>
      <c r="K19" s="18" t="str">
        <f t="shared" si="1"/>
        <v>0</v>
      </c>
      <c r="L19" s="18"/>
      <c r="M19" s="11"/>
    </row>
    <row r="20" spans="1:13" ht="18" customHeight="1" x14ac:dyDescent="0.2">
      <c r="A20" s="17">
        <v>13</v>
      </c>
      <c r="B20" s="33">
        <v>6282</v>
      </c>
      <c r="C20" s="55" t="s">
        <v>51</v>
      </c>
      <c r="D20" s="35" t="s">
        <v>203</v>
      </c>
      <c r="E20" s="36" t="s">
        <v>45</v>
      </c>
      <c r="F20" s="18"/>
      <c r="G20" s="18"/>
      <c r="H20" s="18"/>
      <c r="I20" s="18"/>
      <c r="J20" s="18">
        <f t="shared" si="0"/>
        <v>0</v>
      </c>
      <c r="K20" s="18" t="str">
        <f t="shared" si="1"/>
        <v>0</v>
      </c>
      <c r="L20" s="18"/>
      <c r="M20" s="11"/>
    </row>
    <row r="21" spans="1:13" ht="18" customHeight="1" x14ac:dyDescent="0.2">
      <c r="A21" s="17">
        <v>14</v>
      </c>
      <c r="B21" s="33">
        <v>6284</v>
      </c>
      <c r="C21" s="55" t="s">
        <v>51</v>
      </c>
      <c r="D21" s="35" t="s">
        <v>204</v>
      </c>
      <c r="E21" s="36" t="s">
        <v>205</v>
      </c>
      <c r="F21" s="18"/>
      <c r="G21" s="18"/>
      <c r="H21" s="18"/>
      <c r="I21" s="18"/>
      <c r="J21" s="18">
        <f t="shared" si="0"/>
        <v>0</v>
      </c>
      <c r="K21" s="18" t="str">
        <f t="shared" si="1"/>
        <v>0</v>
      </c>
      <c r="L21" s="18"/>
      <c r="M21" s="11"/>
    </row>
    <row r="22" spans="1:13" ht="18" customHeight="1" x14ac:dyDescent="0.2">
      <c r="A22" s="17">
        <v>15</v>
      </c>
      <c r="B22" s="33">
        <v>6287</v>
      </c>
      <c r="C22" s="55" t="s">
        <v>51</v>
      </c>
      <c r="D22" s="35" t="s">
        <v>206</v>
      </c>
      <c r="E22" s="36" t="s">
        <v>207</v>
      </c>
      <c r="F22" s="18"/>
      <c r="G22" s="18"/>
      <c r="H22" s="18"/>
      <c r="I22" s="18"/>
      <c r="J22" s="18">
        <f t="shared" si="0"/>
        <v>0</v>
      </c>
      <c r="K22" s="18" t="str">
        <f t="shared" si="1"/>
        <v>0</v>
      </c>
      <c r="L22" s="18"/>
      <c r="M22" s="11"/>
    </row>
    <row r="23" spans="1:13" ht="18" customHeight="1" x14ac:dyDescent="0.2">
      <c r="A23" s="17">
        <v>16</v>
      </c>
      <c r="B23" s="33">
        <v>6292</v>
      </c>
      <c r="C23" s="55" t="s">
        <v>51</v>
      </c>
      <c r="D23" s="35" t="s">
        <v>208</v>
      </c>
      <c r="E23" s="36" t="s">
        <v>47</v>
      </c>
      <c r="F23" s="18"/>
      <c r="G23" s="18"/>
      <c r="H23" s="18"/>
      <c r="I23" s="18"/>
      <c r="J23" s="18">
        <f t="shared" si="0"/>
        <v>0</v>
      </c>
      <c r="K23" s="18" t="str">
        <f t="shared" si="1"/>
        <v>0</v>
      </c>
      <c r="L23" s="18"/>
      <c r="M23" s="11"/>
    </row>
    <row r="24" spans="1:13" ht="18" customHeight="1" x14ac:dyDescent="0.2">
      <c r="A24" s="17">
        <v>17</v>
      </c>
      <c r="B24" s="33">
        <v>6305</v>
      </c>
      <c r="C24" s="55" t="s">
        <v>51</v>
      </c>
      <c r="D24" s="35" t="s">
        <v>209</v>
      </c>
      <c r="E24" s="36" t="s">
        <v>45</v>
      </c>
      <c r="F24" s="18"/>
      <c r="G24" s="18"/>
      <c r="H24" s="18"/>
      <c r="I24" s="18"/>
      <c r="J24" s="18">
        <f t="shared" si="0"/>
        <v>0</v>
      </c>
      <c r="K24" s="18" t="str">
        <f t="shared" si="1"/>
        <v>0</v>
      </c>
      <c r="L24" s="18"/>
      <c r="M24" s="11"/>
    </row>
    <row r="25" spans="1:13" ht="18" customHeight="1" x14ac:dyDescent="0.2">
      <c r="A25" s="17">
        <v>18</v>
      </c>
      <c r="B25" s="33">
        <v>6307</v>
      </c>
      <c r="C25" s="55" t="s">
        <v>51</v>
      </c>
      <c r="D25" s="35" t="s">
        <v>210</v>
      </c>
      <c r="E25" s="36" t="s">
        <v>211</v>
      </c>
      <c r="F25" s="18"/>
      <c r="G25" s="18"/>
      <c r="H25" s="18"/>
      <c r="I25" s="18"/>
      <c r="J25" s="18">
        <f t="shared" si="0"/>
        <v>0</v>
      </c>
      <c r="K25" s="18" t="str">
        <f t="shared" si="1"/>
        <v>0</v>
      </c>
      <c r="L25" s="18"/>
      <c r="M25" s="11"/>
    </row>
    <row r="26" spans="1:13" ht="18" customHeight="1" x14ac:dyDescent="0.2">
      <c r="A26" s="17">
        <v>19</v>
      </c>
      <c r="B26" s="33">
        <v>6308</v>
      </c>
      <c r="C26" s="55" t="s">
        <v>51</v>
      </c>
      <c r="D26" s="35" t="s">
        <v>212</v>
      </c>
      <c r="E26" s="36" t="s">
        <v>213</v>
      </c>
      <c r="F26" s="18"/>
      <c r="G26" s="18"/>
      <c r="H26" s="18"/>
      <c r="I26" s="18"/>
      <c r="J26" s="18">
        <f t="shared" si="0"/>
        <v>0</v>
      </c>
      <c r="K26" s="18" t="str">
        <f t="shared" si="1"/>
        <v>0</v>
      </c>
      <c r="L26" s="18"/>
      <c r="M26" s="11"/>
    </row>
    <row r="27" spans="1:13" ht="18" customHeight="1" x14ac:dyDescent="0.2">
      <c r="A27" s="17">
        <v>20</v>
      </c>
      <c r="B27" s="33">
        <v>6314</v>
      </c>
      <c r="C27" s="55" t="s">
        <v>51</v>
      </c>
      <c r="D27" s="35" t="s">
        <v>214</v>
      </c>
      <c r="E27" s="36" t="s">
        <v>215</v>
      </c>
      <c r="F27" s="18"/>
      <c r="G27" s="18"/>
      <c r="H27" s="18"/>
      <c r="I27" s="18"/>
      <c r="J27" s="18">
        <f t="shared" si="0"/>
        <v>0</v>
      </c>
      <c r="K27" s="18" t="str">
        <f t="shared" si="1"/>
        <v>0</v>
      </c>
      <c r="L27" s="18"/>
      <c r="M27" s="11"/>
    </row>
    <row r="28" spans="1:13" ht="18" customHeight="1" x14ac:dyDescent="0.2">
      <c r="A28" s="17">
        <v>21</v>
      </c>
      <c r="B28" s="33">
        <v>6315</v>
      </c>
      <c r="C28" s="55" t="s">
        <v>51</v>
      </c>
      <c r="D28" s="35" t="s">
        <v>216</v>
      </c>
      <c r="E28" s="36" t="s">
        <v>217</v>
      </c>
      <c r="F28" s="18"/>
      <c r="G28" s="18"/>
      <c r="H28" s="18"/>
      <c r="I28" s="18"/>
      <c r="J28" s="18">
        <f t="shared" si="0"/>
        <v>0</v>
      </c>
      <c r="K28" s="18" t="str">
        <f t="shared" si="1"/>
        <v>0</v>
      </c>
      <c r="L28" s="18"/>
      <c r="M28" s="11"/>
    </row>
    <row r="29" spans="1:13" ht="18" customHeight="1" x14ac:dyDescent="0.2">
      <c r="A29" s="17">
        <v>22</v>
      </c>
      <c r="B29" s="33">
        <v>6317</v>
      </c>
      <c r="C29" s="55" t="s">
        <v>51</v>
      </c>
      <c r="D29" s="35" t="s">
        <v>218</v>
      </c>
      <c r="E29" s="36" t="s">
        <v>111</v>
      </c>
      <c r="F29" s="18"/>
      <c r="G29" s="18"/>
      <c r="H29" s="18"/>
      <c r="I29" s="18"/>
      <c r="J29" s="18">
        <f t="shared" si="0"/>
        <v>0</v>
      </c>
      <c r="K29" s="18" t="str">
        <f t="shared" si="1"/>
        <v>0</v>
      </c>
      <c r="L29" s="18"/>
      <c r="M29" s="11"/>
    </row>
    <row r="30" spans="1:13" ht="18" customHeight="1" x14ac:dyDescent="0.2">
      <c r="A30" s="17">
        <v>23</v>
      </c>
      <c r="B30" s="33">
        <v>6322</v>
      </c>
      <c r="C30" s="55" t="s">
        <v>51</v>
      </c>
      <c r="D30" s="35" t="s">
        <v>219</v>
      </c>
      <c r="E30" s="36" t="s">
        <v>220</v>
      </c>
      <c r="F30" s="18"/>
      <c r="G30" s="18"/>
      <c r="H30" s="18"/>
      <c r="I30" s="18"/>
      <c r="J30" s="18">
        <f t="shared" si="0"/>
        <v>0</v>
      </c>
      <c r="K30" s="18" t="str">
        <f t="shared" si="1"/>
        <v>0</v>
      </c>
      <c r="L30" s="18"/>
      <c r="M30" s="11"/>
    </row>
    <row r="31" spans="1:13" ht="18" customHeight="1" x14ac:dyDescent="0.2">
      <c r="A31" s="17">
        <v>24</v>
      </c>
      <c r="B31" s="33">
        <v>6324</v>
      </c>
      <c r="C31" s="55" t="s">
        <v>51</v>
      </c>
      <c r="D31" s="35" t="s">
        <v>221</v>
      </c>
      <c r="E31" s="36" t="s">
        <v>45</v>
      </c>
      <c r="F31" s="18"/>
      <c r="G31" s="18"/>
      <c r="H31" s="18"/>
      <c r="I31" s="18"/>
      <c r="J31" s="18">
        <f t="shared" si="0"/>
        <v>0</v>
      </c>
      <c r="K31" s="18" t="str">
        <f t="shared" si="1"/>
        <v>0</v>
      </c>
      <c r="L31" s="18"/>
      <c r="M31" s="11"/>
    </row>
    <row r="32" spans="1:13" ht="18" customHeight="1" x14ac:dyDescent="0.2">
      <c r="A32" s="17">
        <v>25</v>
      </c>
      <c r="B32" s="33">
        <v>6326</v>
      </c>
      <c r="C32" s="55" t="s">
        <v>51</v>
      </c>
      <c r="D32" s="35" t="s">
        <v>222</v>
      </c>
      <c r="E32" s="36" t="s">
        <v>91</v>
      </c>
      <c r="F32" s="18"/>
      <c r="G32" s="18"/>
      <c r="H32" s="18"/>
      <c r="I32" s="18"/>
      <c r="J32" s="18">
        <f t="shared" si="0"/>
        <v>0</v>
      </c>
      <c r="K32" s="18" t="str">
        <f t="shared" si="1"/>
        <v>0</v>
      </c>
      <c r="L32" s="18"/>
      <c r="M32" s="11"/>
    </row>
    <row r="33" spans="1:13" ht="18" customHeight="1" x14ac:dyDescent="0.2">
      <c r="A33" s="17">
        <v>26</v>
      </c>
      <c r="B33" s="33">
        <v>6349</v>
      </c>
      <c r="C33" s="55" t="s">
        <v>51</v>
      </c>
      <c r="D33" s="35" t="s">
        <v>223</v>
      </c>
      <c r="E33" s="36" t="s">
        <v>224</v>
      </c>
      <c r="F33" s="18"/>
      <c r="G33" s="18"/>
      <c r="H33" s="18"/>
      <c r="I33" s="18"/>
      <c r="J33" s="18">
        <f t="shared" si="0"/>
        <v>0</v>
      </c>
      <c r="K33" s="18" t="str">
        <f t="shared" si="1"/>
        <v>0</v>
      </c>
      <c r="L33" s="18"/>
      <c r="M33" s="11"/>
    </row>
    <row r="34" spans="1:13" ht="18" customHeight="1" x14ac:dyDescent="0.2">
      <c r="A34" s="17">
        <v>27</v>
      </c>
      <c r="B34" s="33">
        <v>6350</v>
      </c>
      <c r="C34" s="55" t="s">
        <v>51</v>
      </c>
      <c r="D34" s="35" t="s">
        <v>225</v>
      </c>
      <c r="E34" s="36" t="s">
        <v>226</v>
      </c>
      <c r="F34" s="18"/>
      <c r="G34" s="18"/>
      <c r="H34" s="18"/>
      <c r="I34" s="18"/>
      <c r="J34" s="18">
        <f t="shared" si="0"/>
        <v>0</v>
      </c>
      <c r="K34" s="18" t="str">
        <f t="shared" si="1"/>
        <v>0</v>
      </c>
      <c r="L34" s="18"/>
      <c r="M34" s="11"/>
    </row>
    <row r="35" spans="1:13" ht="18" customHeight="1" x14ac:dyDescent="0.2">
      <c r="A35" s="17">
        <v>28</v>
      </c>
      <c r="B35" s="33">
        <v>6352</v>
      </c>
      <c r="C35" s="55" t="s">
        <v>51</v>
      </c>
      <c r="D35" s="35" t="s">
        <v>227</v>
      </c>
      <c r="E35" s="36" t="s">
        <v>228</v>
      </c>
      <c r="F35" s="18"/>
      <c r="G35" s="18"/>
      <c r="H35" s="18"/>
      <c r="I35" s="18"/>
      <c r="J35" s="18">
        <f t="shared" si="0"/>
        <v>0</v>
      </c>
      <c r="K35" s="18" t="str">
        <f t="shared" si="1"/>
        <v>0</v>
      </c>
      <c r="L35" s="18"/>
      <c r="M35" s="11"/>
    </row>
    <row r="36" spans="1:13" ht="18" customHeight="1" x14ac:dyDescent="0.2">
      <c r="A36" s="17">
        <v>29</v>
      </c>
      <c r="B36" s="33">
        <v>6754</v>
      </c>
      <c r="C36" s="55" t="s">
        <v>51</v>
      </c>
      <c r="D36" s="35" t="s">
        <v>229</v>
      </c>
      <c r="E36" s="36" t="s">
        <v>230</v>
      </c>
      <c r="F36" s="18"/>
      <c r="G36" s="18"/>
      <c r="H36" s="18"/>
      <c r="I36" s="18"/>
      <c r="J36" s="18">
        <f t="shared" si="0"/>
        <v>0</v>
      </c>
      <c r="K36" s="18" t="str">
        <f t="shared" si="1"/>
        <v>0</v>
      </c>
      <c r="L36" s="18"/>
      <c r="M36" s="11"/>
    </row>
    <row r="37" spans="1:13" ht="18" customHeight="1" x14ac:dyDescent="0.2">
      <c r="A37" s="17">
        <v>30</v>
      </c>
      <c r="B37" s="33">
        <v>7252</v>
      </c>
      <c r="C37" s="55" t="s">
        <v>51</v>
      </c>
      <c r="D37" s="35" t="s">
        <v>231</v>
      </c>
      <c r="E37" s="36" t="s">
        <v>45</v>
      </c>
      <c r="F37" s="18"/>
      <c r="G37" s="18"/>
      <c r="H37" s="18"/>
      <c r="I37" s="18"/>
      <c r="J37" s="18">
        <f t="shared" si="0"/>
        <v>0</v>
      </c>
      <c r="K37" s="18" t="str">
        <f t="shared" si="1"/>
        <v>0</v>
      </c>
      <c r="L37" s="18"/>
      <c r="M37" s="11"/>
    </row>
    <row r="38" spans="1:13" ht="18" customHeight="1" x14ac:dyDescent="0.2">
      <c r="A38" s="17">
        <v>31</v>
      </c>
      <c r="B38" s="33">
        <v>7547</v>
      </c>
      <c r="C38" s="55" t="s">
        <v>51</v>
      </c>
      <c r="D38" s="35" t="s">
        <v>232</v>
      </c>
      <c r="E38" s="36" t="s">
        <v>233</v>
      </c>
      <c r="F38" s="18"/>
      <c r="G38" s="18"/>
      <c r="H38" s="18"/>
      <c r="I38" s="18"/>
      <c r="J38" s="18">
        <f t="shared" si="0"/>
        <v>0</v>
      </c>
      <c r="K38" s="18" t="str">
        <f t="shared" si="1"/>
        <v>0</v>
      </c>
      <c r="L38" s="18"/>
      <c r="M38" s="11"/>
    </row>
    <row r="39" spans="1:13" ht="18" customHeight="1" x14ac:dyDescent="0.2">
      <c r="A39" s="17">
        <v>32</v>
      </c>
      <c r="B39" s="33">
        <v>7548</v>
      </c>
      <c r="C39" s="55" t="s">
        <v>51</v>
      </c>
      <c r="D39" s="35" t="s">
        <v>234</v>
      </c>
      <c r="E39" s="36" t="s">
        <v>235</v>
      </c>
      <c r="F39" s="18"/>
      <c r="G39" s="18"/>
      <c r="H39" s="18"/>
      <c r="I39" s="18"/>
      <c r="J39" s="18">
        <f t="shared" si="0"/>
        <v>0</v>
      </c>
      <c r="K39" s="18" t="str">
        <f t="shared" si="1"/>
        <v>0</v>
      </c>
      <c r="L39" s="18"/>
      <c r="M39" s="11"/>
    </row>
    <row r="40" spans="1:13" ht="18" customHeight="1" x14ac:dyDescent="0.2">
      <c r="A40" s="17">
        <v>33</v>
      </c>
      <c r="B40" s="33">
        <v>7549</v>
      </c>
      <c r="C40" s="55" t="s">
        <v>51</v>
      </c>
      <c r="D40" s="35" t="s">
        <v>236</v>
      </c>
      <c r="E40" s="36" t="s">
        <v>83</v>
      </c>
      <c r="F40" s="18"/>
      <c r="G40" s="18"/>
      <c r="H40" s="18"/>
      <c r="I40" s="18"/>
      <c r="J40" s="18">
        <f t="shared" si="0"/>
        <v>0</v>
      </c>
      <c r="K40" s="18" t="str">
        <f t="shared" si="1"/>
        <v>0</v>
      </c>
      <c r="L40" s="18"/>
      <c r="M40" s="11"/>
    </row>
    <row r="41" spans="1:13" ht="18" customHeight="1" x14ac:dyDescent="0.2">
      <c r="A41" s="19"/>
      <c r="B41" s="11"/>
      <c r="C41" s="58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8" customHeight="1" x14ac:dyDescent="0.55000000000000004">
      <c r="A42" s="19"/>
      <c r="B42" s="11"/>
      <c r="C42" s="58"/>
      <c r="D42" s="72" t="s">
        <v>53</v>
      </c>
      <c r="E42" s="74"/>
      <c r="F42" s="74"/>
      <c r="G42" s="74"/>
      <c r="H42" s="20" t="s">
        <v>23</v>
      </c>
      <c r="I42" s="75"/>
      <c r="J42" s="75"/>
      <c r="K42" s="75"/>
      <c r="L42" s="21" t="s">
        <v>54</v>
      </c>
      <c r="M42" s="22"/>
    </row>
    <row r="43" spans="1:13" ht="18" customHeight="1" x14ac:dyDescent="0.55000000000000004">
      <c r="A43" s="19"/>
      <c r="B43" s="11"/>
      <c r="C43" s="58"/>
      <c r="D43" s="23" t="s">
        <v>36</v>
      </c>
      <c r="E43" s="24" t="s">
        <v>55</v>
      </c>
      <c r="F43" s="74" t="s">
        <v>17</v>
      </c>
      <c r="G43" s="74"/>
      <c r="H43" s="25"/>
      <c r="I43" s="71" t="s">
        <v>56</v>
      </c>
      <c r="J43" s="71"/>
      <c r="K43" s="71"/>
      <c r="L43" s="26"/>
      <c r="M43" s="25"/>
    </row>
    <row r="44" spans="1:13" ht="18" customHeight="1" x14ac:dyDescent="0.55000000000000004">
      <c r="A44" s="19"/>
      <c r="B44" s="11"/>
      <c r="C44" s="58"/>
      <c r="D44" s="27">
        <v>4</v>
      </c>
      <c r="E44" s="28">
        <f>COUNTIF(K8:K40,"4")</f>
        <v>0</v>
      </c>
      <c r="F44" s="66">
        <f>(E44*100)/E53</f>
        <v>0</v>
      </c>
      <c r="G44" s="66"/>
      <c r="H44" s="25"/>
      <c r="I44" s="67" t="s">
        <v>57</v>
      </c>
      <c r="J44" s="67"/>
      <c r="K44" s="67"/>
      <c r="L44" s="26"/>
      <c r="M44" s="25"/>
    </row>
    <row r="45" spans="1:13" ht="18" customHeight="1" x14ac:dyDescent="0.55000000000000004">
      <c r="A45" s="19"/>
      <c r="B45" s="11"/>
      <c r="C45" s="58"/>
      <c r="D45" s="28">
        <v>3.5</v>
      </c>
      <c r="E45" s="28">
        <f>COUNTIF(K8:K40,"3.5")</f>
        <v>0</v>
      </c>
      <c r="F45" s="66">
        <f>(E45*100)/E53</f>
        <v>0</v>
      </c>
      <c r="G45" s="66"/>
      <c r="H45" s="29"/>
      <c r="I45" s="70"/>
      <c r="J45" s="70"/>
      <c r="K45" s="70"/>
      <c r="L45" s="30"/>
      <c r="M45" s="25"/>
    </row>
    <row r="46" spans="1:13" ht="18" customHeight="1" x14ac:dyDescent="0.55000000000000004">
      <c r="A46" s="19"/>
      <c r="B46" s="11"/>
      <c r="C46" s="58"/>
      <c r="D46" s="28">
        <v>3</v>
      </c>
      <c r="E46" s="28">
        <f>COUNTIF(K8:K40,"3")</f>
        <v>0</v>
      </c>
      <c r="F46" s="66">
        <f>(E46*100)/E53</f>
        <v>0</v>
      </c>
      <c r="G46" s="66"/>
      <c r="H46" s="20" t="s">
        <v>23</v>
      </c>
      <c r="I46" s="67"/>
      <c r="J46" s="67"/>
      <c r="K46" s="67"/>
      <c r="L46" s="26"/>
      <c r="M46" s="25"/>
    </row>
    <row r="47" spans="1:13" ht="18" customHeight="1" x14ac:dyDescent="0.55000000000000004">
      <c r="A47" s="19"/>
      <c r="B47" s="11"/>
      <c r="C47" s="58"/>
      <c r="D47" s="28">
        <v>2.5</v>
      </c>
      <c r="E47" s="28">
        <f>COUNTIF(K8:K40,"2.5")</f>
        <v>0</v>
      </c>
      <c r="F47" s="66">
        <f>(E47*100)/E53</f>
        <v>0</v>
      </c>
      <c r="G47" s="66"/>
      <c r="H47" s="31"/>
      <c r="I47" s="71" t="s">
        <v>58</v>
      </c>
      <c r="J47" s="71"/>
      <c r="K47" s="71"/>
      <c r="L47" s="32"/>
      <c r="M47" s="31"/>
    </row>
    <row r="48" spans="1:13" ht="18" customHeight="1" x14ac:dyDescent="0.55000000000000004">
      <c r="A48" s="19"/>
      <c r="B48" s="11"/>
      <c r="C48" s="58"/>
      <c r="D48" s="28">
        <v>2</v>
      </c>
      <c r="E48" s="28">
        <f>COUNTIF(K8:K40,"2")</f>
        <v>0</v>
      </c>
      <c r="F48" s="66">
        <f>(E48*100)/E53</f>
        <v>0</v>
      </c>
      <c r="G48" s="66"/>
      <c r="H48" s="68" t="s">
        <v>59</v>
      </c>
      <c r="I48" s="69"/>
      <c r="J48" s="69"/>
      <c r="K48" s="69"/>
      <c r="L48" s="69"/>
      <c r="M48" s="69"/>
    </row>
    <row r="49" spans="1:13" ht="18" customHeight="1" x14ac:dyDescent="0.55000000000000004">
      <c r="A49" s="19"/>
      <c r="B49" s="11"/>
      <c r="C49" s="58"/>
      <c r="D49" s="28">
        <v>1.5</v>
      </c>
      <c r="E49" s="28">
        <f>COUNTIF(K8:K40,"1.5")</f>
        <v>0</v>
      </c>
      <c r="F49" s="66">
        <f>(E49*100)/E53</f>
        <v>0</v>
      </c>
      <c r="G49" s="66"/>
      <c r="H49" s="25"/>
      <c r="I49" s="25"/>
      <c r="J49" s="25"/>
      <c r="K49" s="25"/>
      <c r="L49" s="25"/>
      <c r="M49" s="25"/>
    </row>
    <row r="50" spans="1:13" ht="18" customHeight="1" x14ac:dyDescent="0.55000000000000004">
      <c r="A50" s="19"/>
      <c r="B50" s="11"/>
      <c r="C50" s="58"/>
      <c r="D50" s="28">
        <v>1</v>
      </c>
      <c r="E50" s="28">
        <f>COUNTIF(K8:K40,"1")</f>
        <v>0</v>
      </c>
      <c r="F50" s="66">
        <f>(E50*100)/E53</f>
        <v>0</v>
      </c>
      <c r="G50" s="66"/>
      <c r="H50" s="20" t="s">
        <v>23</v>
      </c>
      <c r="I50" s="67"/>
      <c r="J50" s="67"/>
      <c r="K50" s="67"/>
      <c r="L50" s="26"/>
      <c r="M50" s="25"/>
    </row>
    <row r="51" spans="1:13" ht="18" customHeight="1" x14ac:dyDescent="0.55000000000000004">
      <c r="A51" s="19"/>
      <c r="B51" s="11"/>
      <c r="C51" s="58"/>
      <c r="D51" s="28">
        <v>0</v>
      </c>
      <c r="E51" s="28">
        <f>COUNTIF(K8:K40,"0")</f>
        <v>33</v>
      </c>
      <c r="F51" s="66">
        <f>(E51*100)/E53</f>
        <v>100</v>
      </c>
      <c r="G51" s="66"/>
      <c r="H51" s="25"/>
      <c r="I51" s="67" t="s">
        <v>60</v>
      </c>
      <c r="J51" s="67"/>
      <c r="K51" s="67"/>
      <c r="L51" s="26"/>
      <c r="M51" s="25"/>
    </row>
    <row r="52" spans="1:13" ht="18" customHeight="1" x14ac:dyDescent="0.55000000000000004">
      <c r="A52" s="19"/>
      <c r="B52" s="11"/>
      <c r="C52" s="58"/>
      <c r="D52" s="28" t="s">
        <v>15</v>
      </c>
      <c r="E52" s="28">
        <f>COUNTIF(K8:K40,"ร")</f>
        <v>0</v>
      </c>
      <c r="F52" s="66">
        <f>(E52*100)/E53</f>
        <v>0</v>
      </c>
      <c r="G52" s="66"/>
      <c r="H52" s="25"/>
      <c r="I52" s="67" t="s">
        <v>61</v>
      </c>
      <c r="J52" s="67"/>
      <c r="K52" s="67"/>
      <c r="L52" s="26"/>
      <c r="M52" s="25"/>
    </row>
    <row r="53" spans="1:13" ht="18" customHeight="1" x14ac:dyDescent="0.55000000000000004">
      <c r="D53" s="105" t="s">
        <v>42</v>
      </c>
      <c r="E53" s="105">
        <f>SUM(E44:E52)</f>
        <v>33</v>
      </c>
      <c r="F53" s="66">
        <f>SUM(F44:F52)</f>
        <v>100</v>
      </c>
      <c r="G53" s="66"/>
    </row>
  </sheetData>
  <mergeCells count="33">
    <mergeCell ref="F53:G53"/>
    <mergeCell ref="F44:G44"/>
    <mergeCell ref="I44:K44"/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D42:G42"/>
    <mergeCell ref="I42:K42"/>
    <mergeCell ref="F43:G43"/>
    <mergeCell ref="I43:K43"/>
    <mergeCell ref="F45:G45"/>
    <mergeCell ref="I45:K45"/>
    <mergeCell ref="F46:G46"/>
    <mergeCell ref="I46:K46"/>
    <mergeCell ref="F47:G47"/>
    <mergeCell ref="I47:K47"/>
    <mergeCell ref="F52:G52"/>
    <mergeCell ref="I52:K52"/>
    <mergeCell ref="F48:G48"/>
    <mergeCell ref="H48:M48"/>
    <mergeCell ref="F49:G49"/>
    <mergeCell ref="F50:G50"/>
    <mergeCell ref="I50:K50"/>
    <mergeCell ref="F51:G51"/>
    <mergeCell ref="I51:K51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L4" sqref="L4:L7"/>
    </sheetView>
  </sheetViews>
  <sheetFormatPr defaultRowHeight="18" customHeight="1" x14ac:dyDescent="0.2"/>
  <cols>
    <col min="1" max="1" width="5" customWidth="1"/>
    <col min="3" max="3" width="4.25" customWidth="1"/>
    <col min="5" max="5" width="11.125" customWidth="1"/>
    <col min="10" max="10" width="5.25" customWidth="1"/>
    <col min="12" max="12" width="18.125" customWidth="1"/>
  </cols>
  <sheetData>
    <row r="1" spans="1:13" ht="18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1"/>
    </row>
    <row r="2" spans="1:13" ht="18" customHeight="1" x14ac:dyDescent="0.2">
      <c r="A2" s="76" t="s">
        <v>285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1"/>
    </row>
    <row r="3" spans="1:13" ht="18" customHeight="1" x14ac:dyDescent="0.2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1"/>
    </row>
    <row r="4" spans="1:13" ht="18" customHeight="1" x14ac:dyDescent="0.2">
      <c r="A4" s="72" t="s">
        <v>33</v>
      </c>
      <c r="B4" s="12"/>
      <c r="C4" s="79" t="s">
        <v>34</v>
      </c>
      <c r="D4" s="80"/>
      <c r="E4" s="81"/>
      <c r="F4" s="86" t="s">
        <v>35</v>
      </c>
      <c r="G4" s="87"/>
      <c r="H4" s="87"/>
      <c r="I4" s="87"/>
      <c r="J4" s="88"/>
      <c r="K4" s="72" t="s">
        <v>36</v>
      </c>
      <c r="L4" s="72" t="s">
        <v>286</v>
      </c>
      <c r="M4" s="11"/>
    </row>
    <row r="5" spans="1:13" ht="18" customHeight="1" x14ac:dyDescent="0.2">
      <c r="A5" s="78"/>
      <c r="B5" s="13" t="s">
        <v>37</v>
      </c>
      <c r="C5" s="82"/>
      <c r="D5" s="76"/>
      <c r="E5" s="83"/>
      <c r="F5" s="14" t="s">
        <v>38</v>
      </c>
      <c r="G5" s="72" t="s">
        <v>39</v>
      </c>
      <c r="H5" s="14" t="s">
        <v>40</v>
      </c>
      <c r="I5" s="72" t="s">
        <v>41</v>
      </c>
      <c r="J5" s="72" t="s">
        <v>42</v>
      </c>
      <c r="K5" s="78"/>
      <c r="L5" s="78"/>
      <c r="M5" s="11"/>
    </row>
    <row r="6" spans="1:13" ht="18" customHeight="1" x14ac:dyDescent="0.2">
      <c r="A6" s="78"/>
      <c r="B6" s="13" t="s">
        <v>43</v>
      </c>
      <c r="C6" s="82"/>
      <c r="D6" s="76"/>
      <c r="E6" s="83"/>
      <c r="F6" s="15" t="s">
        <v>39</v>
      </c>
      <c r="G6" s="73"/>
      <c r="H6" s="15" t="s">
        <v>39</v>
      </c>
      <c r="I6" s="73"/>
      <c r="J6" s="73"/>
      <c r="K6" s="78"/>
      <c r="L6" s="78"/>
      <c r="M6" s="11"/>
    </row>
    <row r="7" spans="1:13" ht="18" customHeight="1" x14ac:dyDescent="0.2">
      <c r="A7" s="73"/>
      <c r="B7" s="15"/>
      <c r="C7" s="84"/>
      <c r="D7" s="77"/>
      <c r="E7" s="85"/>
      <c r="F7" s="16">
        <v>30</v>
      </c>
      <c r="G7" s="16">
        <v>20</v>
      </c>
      <c r="H7" s="16">
        <v>20</v>
      </c>
      <c r="I7" s="16">
        <v>30</v>
      </c>
      <c r="J7" s="16">
        <v>100</v>
      </c>
      <c r="K7" s="73"/>
      <c r="L7" s="73"/>
      <c r="M7" s="11"/>
    </row>
    <row r="8" spans="1:13" ht="18" customHeight="1" x14ac:dyDescent="0.2">
      <c r="A8" s="17">
        <v>1</v>
      </c>
      <c r="B8" s="42">
        <v>6257</v>
      </c>
      <c r="C8" s="43" t="s">
        <v>44</v>
      </c>
      <c r="D8" s="44" t="s">
        <v>237</v>
      </c>
      <c r="E8" s="45" t="s">
        <v>238</v>
      </c>
      <c r="F8" s="18"/>
      <c r="G8" s="18"/>
      <c r="H8" s="18"/>
      <c r="I8" s="18"/>
      <c r="J8" s="18">
        <f>SUM(F8:I8)</f>
        <v>0</v>
      </c>
      <c r="K8" s="18" t="str">
        <f>IF(J8&gt;=80,"4",IF(J8&gt;=75,"3.5",IF(J8&gt;=70,"3", IF(J8&gt;=65,"2.5", IF(J8&gt;=60,"2", IF(J8&gt;=55,"1.5", IF(J8&gt;=50,"1", IF(J8&lt;=49,"0"))))))))</f>
        <v>0</v>
      </c>
      <c r="L8" s="18"/>
      <c r="M8" s="11"/>
    </row>
    <row r="9" spans="1:13" ht="18" customHeight="1" x14ac:dyDescent="0.2">
      <c r="A9" s="17">
        <v>2</v>
      </c>
      <c r="B9" s="42">
        <v>6258</v>
      </c>
      <c r="C9" s="43" t="s">
        <v>44</v>
      </c>
      <c r="D9" s="44" t="s">
        <v>239</v>
      </c>
      <c r="E9" s="45" t="s">
        <v>240</v>
      </c>
      <c r="F9" s="18"/>
      <c r="G9" s="18"/>
      <c r="H9" s="18"/>
      <c r="I9" s="18"/>
      <c r="J9" s="18">
        <f t="shared" ref="J9:J36" si="0">SUM(F9:I9)</f>
        <v>0</v>
      </c>
      <c r="K9" s="18" t="str">
        <f t="shared" ref="K9:K36" si="1">IF(J9&gt;=80,"4",IF(J9&gt;=75,"3.5",IF(J9&gt;=70,"3", IF(J9&gt;=65,"2.5", IF(J9&gt;=60,"2", IF(J9&gt;=55,"1.5", IF(J9&gt;=50,"1", IF(J9&lt;=49,"0"))))))))</f>
        <v>0</v>
      </c>
      <c r="L9" s="18"/>
      <c r="M9" s="11"/>
    </row>
    <row r="10" spans="1:13" ht="18" customHeight="1" x14ac:dyDescent="0.2">
      <c r="A10" s="17">
        <v>3</v>
      </c>
      <c r="B10" s="42">
        <v>6259</v>
      </c>
      <c r="C10" s="43" t="s">
        <v>44</v>
      </c>
      <c r="D10" s="44" t="s">
        <v>241</v>
      </c>
      <c r="E10" s="45" t="s">
        <v>242</v>
      </c>
      <c r="F10" s="18"/>
      <c r="G10" s="18"/>
      <c r="H10" s="18"/>
      <c r="I10" s="18"/>
      <c r="J10" s="18">
        <f t="shared" si="0"/>
        <v>0</v>
      </c>
      <c r="K10" s="18" t="str">
        <f t="shared" si="1"/>
        <v>0</v>
      </c>
      <c r="L10" s="18"/>
      <c r="M10" s="11"/>
    </row>
    <row r="11" spans="1:13" ht="18" customHeight="1" x14ac:dyDescent="0.2">
      <c r="A11" s="17">
        <v>4</v>
      </c>
      <c r="B11" s="42">
        <v>6264</v>
      </c>
      <c r="C11" s="43" t="s">
        <v>44</v>
      </c>
      <c r="D11" s="44" t="s">
        <v>243</v>
      </c>
      <c r="E11" s="45" t="s">
        <v>244</v>
      </c>
      <c r="F11" s="18"/>
      <c r="G11" s="18"/>
      <c r="H11" s="18"/>
      <c r="I11" s="18"/>
      <c r="J11" s="18">
        <f t="shared" si="0"/>
        <v>0</v>
      </c>
      <c r="K11" s="18" t="str">
        <f t="shared" si="1"/>
        <v>0</v>
      </c>
      <c r="L11" s="18"/>
      <c r="M11" s="11"/>
    </row>
    <row r="12" spans="1:13" ht="18" customHeight="1" x14ac:dyDescent="0.2">
      <c r="A12" s="17">
        <v>5</v>
      </c>
      <c r="B12" s="42">
        <v>6266</v>
      </c>
      <c r="C12" s="43" t="s">
        <v>44</v>
      </c>
      <c r="D12" s="44" t="s">
        <v>245</v>
      </c>
      <c r="E12" s="45" t="s">
        <v>246</v>
      </c>
      <c r="F12" s="18"/>
      <c r="G12" s="18"/>
      <c r="H12" s="18"/>
      <c r="I12" s="18"/>
      <c r="J12" s="18">
        <f t="shared" si="0"/>
        <v>0</v>
      </c>
      <c r="K12" s="18" t="str">
        <f t="shared" si="1"/>
        <v>0</v>
      </c>
      <c r="L12" s="18"/>
      <c r="M12" s="11"/>
    </row>
    <row r="13" spans="1:13" ht="18" customHeight="1" x14ac:dyDescent="0.2">
      <c r="A13" s="17">
        <v>6</v>
      </c>
      <c r="B13" s="42">
        <v>6369</v>
      </c>
      <c r="C13" s="43" t="s">
        <v>44</v>
      </c>
      <c r="D13" s="44" t="s">
        <v>247</v>
      </c>
      <c r="E13" s="45" t="s">
        <v>75</v>
      </c>
      <c r="F13" s="18"/>
      <c r="G13" s="18"/>
      <c r="H13" s="18"/>
      <c r="I13" s="18"/>
      <c r="J13" s="18">
        <f t="shared" si="0"/>
        <v>0</v>
      </c>
      <c r="K13" s="18" t="str">
        <f t="shared" si="1"/>
        <v>0</v>
      </c>
      <c r="L13" s="18"/>
      <c r="M13" s="11"/>
    </row>
    <row r="14" spans="1:13" ht="18" customHeight="1" x14ac:dyDescent="0.2">
      <c r="A14" s="17">
        <v>7</v>
      </c>
      <c r="B14" s="42">
        <v>6440</v>
      </c>
      <c r="C14" s="43" t="s">
        <v>44</v>
      </c>
      <c r="D14" s="44" t="s">
        <v>248</v>
      </c>
      <c r="E14" s="45" t="s">
        <v>249</v>
      </c>
      <c r="F14" s="18"/>
      <c r="G14" s="18"/>
      <c r="H14" s="18"/>
      <c r="I14" s="18"/>
      <c r="J14" s="18">
        <f t="shared" si="0"/>
        <v>0</v>
      </c>
      <c r="K14" s="18" t="str">
        <f t="shared" si="1"/>
        <v>0</v>
      </c>
      <c r="L14" s="18"/>
      <c r="M14" s="11"/>
    </row>
    <row r="15" spans="1:13" ht="18" customHeight="1" x14ac:dyDescent="0.2">
      <c r="A15" s="17">
        <v>8</v>
      </c>
      <c r="B15" s="46">
        <v>7253</v>
      </c>
      <c r="C15" s="43" t="s">
        <v>44</v>
      </c>
      <c r="D15" s="44" t="s">
        <v>250</v>
      </c>
      <c r="E15" s="45" t="s">
        <v>251</v>
      </c>
      <c r="F15" s="18"/>
      <c r="G15" s="18"/>
      <c r="H15" s="18"/>
      <c r="I15" s="18"/>
      <c r="J15" s="18">
        <f t="shared" si="0"/>
        <v>0</v>
      </c>
      <c r="K15" s="18" t="str">
        <f t="shared" si="1"/>
        <v>0</v>
      </c>
      <c r="L15" s="18"/>
      <c r="M15" s="11"/>
    </row>
    <row r="16" spans="1:13" ht="18" customHeight="1" x14ac:dyDescent="0.2">
      <c r="A16" s="17">
        <v>9</v>
      </c>
      <c r="B16" s="42">
        <v>7254</v>
      </c>
      <c r="C16" s="43" t="s">
        <v>44</v>
      </c>
      <c r="D16" s="44" t="s">
        <v>252</v>
      </c>
      <c r="E16" s="45" t="s">
        <v>253</v>
      </c>
      <c r="F16" s="18"/>
      <c r="G16" s="18"/>
      <c r="H16" s="18"/>
      <c r="I16" s="18"/>
      <c r="J16" s="18">
        <f t="shared" si="0"/>
        <v>0</v>
      </c>
      <c r="K16" s="18" t="str">
        <f t="shared" si="1"/>
        <v>0</v>
      </c>
      <c r="L16" s="18"/>
      <c r="M16" s="11"/>
    </row>
    <row r="17" spans="1:13" ht="18" customHeight="1" x14ac:dyDescent="0.2">
      <c r="A17" s="17">
        <v>10</v>
      </c>
      <c r="B17" s="42">
        <v>6275</v>
      </c>
      <c r="C17" s="43" t="s">
        <v>51</v>
      </c>
      <c r="D17" s="44" t="s">
        <v>254</v>
      </c>
      <c r="E17" s="45" t="s">
        <v>255</v>
      </c>
      <c r="F17" s="18"/>
      <c r="G17" s="18"/>
      <c r="H17" s="18"/>
      <c r="I17" s="18"/>
      <c r="J17" s="18">
        <f t="shared" si="0"/>
        <v>0</v>
      </c>
      <c r="K17" s="18" t="str">
        <f t="shared" si="1"/>
        <v>0</v>
      </c>
      <c r="L17" s="18"/>
      <c r="M17" s="11"/>
    </row>
    <row r="18" spans="1:13" ht="18" customHeight="1" x14ac:dyDescent="0.2">
      <c r="A18" s="17">
        <v>11</v>
      </c>
      <c r="B18" s="42">
        <v>6277</v>
      </c>
      <c r="C18" s="43" t="s">
        <v>51</v>
      </c>
      <c r="D18" s="44" t="s">
        <v>256</v>
      </c>
      <c r="E18" s="45" t="s">
        <v>255</v>
      </c>
      <c r="F18" s="18"/>
      <c r="G18" s="18"/>
      <c r="H18" s="18"/>
      <c r="I18" s="18"/>
      <c r="J18" s="18">
        <f t="shared" si="0"/>
        <v>0</v>
      </c>
      <c r="K18" s="18" t="str">
        <f t="shared" si="1"/>
        <v>0</v>
      </c>
      <c r="L18" s="18"/>
      <c r="M18" s="11"/>
    </row>
    <row r="19" spans="1:13" ht="18" customHeight="1" x14ac:dyDescent="0.2">
      <c r="A19" s="17">
        <v>12</v>
      </c>
      <c r="B19" s="42">
        <v>6278</v>
      </c>
      <c r="C19" s="43" t="s">
        <v>51</v>
      </c>
      <c r="D19" s="44" t="s">
        <v>257</v>
      </c>
      <c r="E19" s="45" t="s">
        <v>85</v>
      </c>
      <c r="F19" s="18"/>
      <c r="G19" s="18"/>
      <c r="H19" s="18"/>
      <c r="I19" s="18"/>
      <c r="J19" s="18">
        <f t="shared" si="0"/>
        <v>0</v>
      </c>
      <c r="K19" s="18" t="str">
        <f t="shared" si="1"/>
        <v>0</v>
      </c>
      <c r="L19" s="18"/>
      <c r="M19" s="11"/>
    </row>
    <row r="20" spans="1:13" ht="18" customHeight="1" x14ac:dyDescent="0.2">
      <c r="A20" s="17">
        <v>13</v>
      </c>
      <c r="B20" s="42">
        <v>6283</v>
      </c>
      <c r="C20" s="43" t="s">
        <v>51</v>
      </c>
      <c r="D20" s="44" t="s">
        <v>258</v>
      </c>
      <c r="E20" s="45" t="s">
        <v>259</v>
      </c>
      <c r="F20" s="18"/>
      <c r="G20" s="18"/>
      <c r="H20" s="18"/>
      <c r="I20" s="18"/>
      <c r="J20" s="18">
        <f t="shared" si="0"/>
        <v>0</v>
      </c>
      <c r="K20" s="18" t="str">
        <f t="shared" si="1"/>
        <v>0</v>
      </c>
      <c r="L20" s="18"/>
      <c r="M20" s="11"/>
    </row>
    <row r="21" spans="1:13" ht="18" customHeight="1" x14ac:dyDescent="0.2">
      <c r="A21" s="17">
        <v>14</v>
      </c>
      <c r="B21" s="42">
        <v>6285</v>
      </c>
      <c r="C21" s="43" t="s">
        <v>51</v>
      </c>
      <c r="D21" s="44" t="s">
        <v>260</v>
      </c>
      <c r="E21" s="45" t="s">
        <v>45</v>
      </c>
      <c r="F21" s="18"/>
      <c r="G21" s="18"/>
      <c r="H21" s="18"/>
      <c r="I21" s="18"/>
      <c r="J21" s="18">
        <f t="shared" si="0"/>
        <v>0</v>
      </c>
      <c r="K21" s="18" t="str">
        <f t="shared" si="1"/>
        <v>0</v>
      </c>
      <c r="L21" s="18"/>
      <c r="M21" s="11"/>
    </row>
    <row r="22" spans="1:13" ht="18" customHeight="1" x14ac:dyDescent="0.2">
      <c r="A22" s="17">
        <v>15</v>
      </c>
      <c r="B22" s="42">
        <v>6286</v>
      </c>
      <c r="C22" s="43" t="s">
        <v>51</v>
      </c>
      <c r="D22" s="44" t="s">
        <v>261</v>
      </c>
      <c r="E22" s="45" t="s">
        <v>49</v>
      </c>
      <c r="F22" s="18"/>
      <c r="G22" s="18"/>
      <c r="H22" s="18"/>
      <c r="I22" s="18"/>
      <c r="J22" s="18">
        <f t="shared" si="0"/>
        <v>0</v>
      </c>
      <c r="K22" s="18" t="str">
        <f t="shared" si="1"/>
        <v>0</v>
      </c>
      <c r="L22" s="18"/>
      <c r="M22" s="11"/>
    </row>
    <row r="23" spans="1:13" ht="18" customHeight="1" x14ac:dyDescent="0.2">
      <c r="A23" s="17">
        <v>16</v>
      </c>
      <c r="B23" s="42">
        <v>6291</v>
      </c>
      <c r="C23" s="43" t="s">
        <v>51</v>
      </c>
      <c r="D23" s="44" t="s">
        <v>262</v>
      </c>
      <c r="E23" s="45" t="s">
        <v>263</v>
      </c>
      <c r="F23" s="18"/>
      <c r="G23" s="18"/>
      <c r="H23" s="18"/>
      <c r="I23" s="18"/>
      <c r="J23" s="18">
        <f t="shared" si="0"/>
        <v>0</v>
      </c>
      <c r="K23" s="18" t="str">
        <f t="shared" si="1"/>
        <v>0</v>
      </c>
      <c r="L23" s="18"/>
      <c r="M23" s="11"/>
    </row>
    <row r="24" spans="1:13" ht="18" customHeight="1" x14ac:dyDescent="0.2">
      <c r="A24" s="17">
        <v>17</v>
      </c>
      <c r="B24" s="37">
        <v>6306</v>
      </c>
      <c r="C24" s="43" t="s">
        <v>51</v>
      </c>
      <c r="D24" s="44" t="s">
        <v>52</v>
      </c>
      <c r="E24" s="45" t="s">
        <v>45</v>
      </c>
      <c r="F24" s="18"/>
      <c r="G24" s="18"/>
      <c r="H24" s="18"/>
      <c r="I24" s="18"/>
      <c r="J24" s="18">
        <f t="shared" si="0"/>
        <v>0</v>
      </c>
      <c r="K24" s="18" t="str">
        <f t="shared" si="1"/>
        <v>0</v>
      </c>
      <c r="L24" s="18"/>
      <c r="M24" s="11"/>
    </row>
    <row r="25" spans="1:13" ht="18" customHeight="1" x14ac:dyDescent="0.2">
      <c r="A25" s="17">
        <v>18</v>
      </c>
      <c r="B25" s="42">
        <v>6309</v>
      </c>
      <c r="C25" s="43" t="s">
        <v>51</v>
      </c>
      <c r="D25" s="44" t="s">
        <v>264</v>
      </c>
      <c r="E25" s="45" t="s">
        <v>265</v>
      </c>
      <c r="F25" s="18"/>
      <c r="G25" s="18"/>
      <c r="H25" s="18"/>
      <c r="I25" s="18"/>
      <c r="J25" s="18">
        <f t="shared" si="0"/>
        <v>0</v>
      </c>
      <c r="K25" s="18" t="str">
        <f t="shared" si="1"/>
        <v>0</v>
      </c>
      <c r="L25" s="18"/>
      <c r="M25" s="11"/>
    </row>
    <row r="26" spans="1:13" ht="18" customHeight="1" x14ac:dyDescent="0.2">
      <c r="A26" s="17">
        <v>19</v>
      </c>
      <c r="B26" s="42">
        <v>6310</v>
      </c>
      <c r="C26" s="43" t="s">
        <v>51</v>
      </c>
      <c r="D26" s="44" t="s">
        <v>266</v>
      </c>
      <c r="E26" s="45" t="s">
        <v>147</v>
      </c>
      <c r="F26" s="18"/>
      <c r="G26" s="18"/>
      <c r="H26" s="18"/>
      <c r="I26" s="18"/>
      <c r="J26" s="18">
        <f t="shared" si="0"/>
        <v>0</v>
      </c>
      <c r="K26" s="18" t="str">
        <f t="shared" si="1"/>
        <v>0</v>
      </c>
      <c r="L26" s="18"/>
      <c r="M26" s="11"/>
    </row>
    <row r="27" spans="1:13" ht="18" customHeight="1" x14ac:dyDescent="0.2">
      <c r="A27" s="17">
        <v>20</v>
      </c>
      <c r="B27" s="42">
        <v>6313</v>
      </c>
      <c r="C27" s="43" t="s">
        <v>51</v>
      </c>
      <c r="D27" s="44" t="s">
        <v>267</v>
      </c>
      <c r="E27" s="45" t="s">
        <v>268</v>
      </c>
      <c r="F27" s="18"/>
      <c r="G27" s="18"/>
      <c r="H27" s="18"/>
      <c r="I27" s="18"/>
      <c r="J27" s="18">
        <f t="shared" si="0"/>
        <v>0</v>
      </c>
      <c r="K27" s="18" t="str">
        <f t="shared" si="1"/>
        <v>0</v>
      </c>
      <c r="L27" s="18"/>
      <c r="M27" s="11"/>
    </row>
    <row r="28" spans="1:13" ht="18" customHeight="1" x14ac:dyDescent="0.2">
      <c r="A28" s="17">
        <v>21</v>
      </c>
      <c r="B28" s="42">
        <v>6320</v>
      </c>
      <c r="C28" s="43" t="s">
        <v>51</v>
      </c>
      <c r="D28" s="44" t="s">
        <v>269</v>
      </c>
      <c r="E28" s="45" t="s">
        <v>270</v>
      </c>
      <c r="F28" s="18"/>
      <c r="G28" s="18"/>
      <c r="H28" s="18"/>
      <c r="I28" s="18"/>
      <c r="J28" s="18">
        <f t="shared" si="0"/>
        <v>0</v>
      </c>
      <c r="K28" s="18" t="str">
        <f t="shared" si="1"/>
        <v>0</v>
      </c>
      <c r="L28" s="18"/>
      <c r="M28" s="11"/>
    </row>
    <row r="29" spans="1:13" ht="18" customHeight="1" x14ac:dyDescent="0.2">
      <c r="A29" s="17">
        <v>22</v>
      </c>
      <c r="B29" s="42">
        <v>6323</v>
      </c>
      <c r="C29" s="43" t="s">
        <v>51</v>
      </c>
      <c r="D29" s="44" t="s">
        <v>271</v>
      </c>
      <c r="E29" s="45" t="s">
        <v>156</v>
      </c>
      <c r="F29" s="18"/>
      <c r="G29" s="18"/>
      <c r="H29" s="18"/>
      <c r="I29" s="18"/>
      <c r="J29" s="18">
        <f t="shared" si="0"/>
        <v>0</v>
      </c>
      <c r="K29" s="18" t="str">
        <f t="shared" si="1"/>
        <v>0</v>
      </c>
      <c r="L29" s="18"/>
      <c r="M29" s="11"/>
    </row>
    <row r="30" spans="1:13" ht="18" customHeight="1" x14ac:dyDescent="0.2">
      <c r="A30" s="17">
        <v>23</v>
      </c>
      <c r="B30" s="42">
        <v>6327</v>
      </c>
      <c r="C30" s="43" t="s">
        <v>51</v>
      </c>
      <c r="D30" s="44" t="s">
        <v>272</v>
      </c>
      <c r="E30" s="45" t="s">
        <v>45</v>
      </c>
      <c r="F30" s="18"/>
      <c r="G30" s="18"/>
      <c r="H30" s="18"/>
      <c r="I30" s="18"/>
      <c r="J30" s="18">
        <f t="shared" si="0"/>
        <v>0</v>
      </c>
      <c r="K30" s="18" t="str">
        <f t="shared" si="1"/>
        <v>0</v>
      </c>
      <c r="L30" s="18"/>
      <c r="M30" s="11"/>
    </row>
    <row r="31" spans="1:13" ht="18" customHeight="1" x14ac:dyDescent="0.2">
      <c r="A31" s="17">
        <v>24</v>
      </c>
      <c r="B31" s="42">
        <v>6348</v>
      </c>
      <c r="C31" s="43" t="s">
        <v>51</v>
      </c>
      <c r="D31" s="44" t="s">
        <v>273</v>
      </c>
      <c r="E31" s="45" t="s">
        <v>96</v>
      </c>
      <c r="F31" s="18"/>
      <c r="G31" s="18"/>
      <c r="H31" s="18"/>
      <c r="I31" s="18"/>
      <c r="J31" s="18">
        <f t="shared" si="0"/>
        <v>0</v>
      </c>
      <c r="K31" s="18" t="str">
        <f t="shared" si="1"/>
        <v>0</v>
      </c>
      <c r="L31" s="18"/>
      <c r="M31" s="11"/>
    </row>
    <row r="32" spans="1:13" ht="18" customHeight="1" x14ac:dyDescent="0.2">
      <c r="A32" s="17">
        <v>25</v>
      </c>
      <c r="B32" s="42">
        <v>6351</v>
      </c>
      <c r="C32" s="43" t="s">
        <v>51</v>
      </c>
      <c r="D32" s="44" t="s">
        <v>274</v>
      </c>
      <c r="E32" s="45" t="s">
        <v>48</v>
      </c>
      <c r="F32" s="18"/>
      <c r="G32" s="18"/>
      <c r="H32" s="18"/>
      <c r="I32" s="18"/>
      <c r="J32" s="18">
        <f t="shared" si="0"/>
        <v>0</v>
      </c>
      <c r="K32" s="18" t="str">
        <f t="shared" si="1"/>
        <v>0</v>
      </c>
      <c r="L32" s="18"/>
      <c r="M32" s="11"/>
    </row>
    <row r="33" spans="1:13" ht="18" customHeight="1" x14ac:dyDescent="0.2">
      <c r="A33" s="17">
        <v>26</v>
      </c>
      <c r="B33" s="42">
        <v>6363</v>
      </c>
      <c r="C33" s="43" t="s">
        <v>51</v>
      </c>
      <c r="D33" s="44" t="s">
        <v>275</v>
      </c>
      <c r="E33" s="45" t="s">
        <v>45</v>
      </c>
      <c r="F33" s="18"/>
      <c r="G33" s="18"/>
      <c r="H33" s="18"/>
      <c r="I33" s="18"/>
      <c r="J33" s="18">
        <f t="shared" si="0"/>
        <v>0</v>
      </c>
      <c r="K33" s="18" t="str">
        <f t="shared" si="1"/>
        <v>0</v>
      </c>
      <c r="L33" s="18"/>
      <c r="M33" s="11"/>
    </row>
    <row r="34" spans="1:13" ht="18" customHeight="1" x14ac:dyDescent="0.2">
      <c r="A34" s="17">
        <v>27</v>
      </c>
      <c r="B34" s="42">
        <v>6394</v>
      </c>
      <c r="C34" s="43" t="s">
        <v>51</v>
      </c>
      <c r="D34" s="44" t="s">
        <v>276</v>
      </c>
      <c r="E34" s="45" t="s">
        <v>277</v>
      </c>
      <c r="F34" s="18"/>
      <c r="G34" s="18"/>
      <c r="H34" s="18"/>
      <c r="I34" s="18"/>
      <c r="J34" s="18">
        <f t="shared" si="0"/>
        <v>0</v>
      </c>
      <c r="K34" s="18" t="str">
        <f t="shared" si="1"/>
        <v>0</v>
      </c>
      <c r="L34" s="18"/>
      <c r="M34" s="11"/>
    </row>
    <row r="35" spans="1:13" ht="18" customHeight="1" x14ac:dyDescent="0.2">
      <c r="A35" s="17">
        <v>28</v>
      </c>
      <c r="B35" s="47">
        <v>7257</v>
      </c>
      <c r="C35" s="48" t="s">
        <v>51</v>
      </c>
      <c r="D35" s="49" t="s">
        <v>278</v>
      </c>
      <c r="E35" s="50" t="s">
        <v>279</v>
      </c>
      <c r="F35" s="18"/>
      <c r="G35" s="18"/>
      <c r="H35" s="18"/>
      <c r="I35" s="18"/>
      <c r="J35" s="18">
        <f t="shared" si="0"/>
        <v>0</v>
      </c>
      <c r="K35" s="18" t="str">
        <f t="shared" si="1"/>
        <v>0</v>
      </c>
      <c r="L35" s="18"/>
      <c r="M35" s="11"/>
    </row>
    <row r="36" spans="1:13" ht="18" customHeight="1" x14ac:dyDescent="0.5">
      <c r="A36" s="17">
        <v>29</v>
      </c>
      <c r="B36" s="51">
        <v>7272</v>
      </c>
      <c r="C36" s="52" t="s">
        <v>51</v>
      </c>
      <c r="D36" s="53" t="s">
        <v>280</v>
      </c>
      <c r="E36" s="54" t="s">
        <v>281</v>
      </c>
      <c r="F36" s="18"/>
      <c r="G36" s="18"/>
      <c r="H36" s="18"/>
      <c r="I36" s="18"/>
      <c r="J36" s="18">
        <f t="shared" si="0"/>
        <v>0</v>
      </c>
      <c r="K36" s="18" t="str">
        <f t="shared" si="1"/>
        <v>0</v>
      </c>
      <c r="L36" s="18"/>
      <c r="M36" s="11"/>
    </row>
    <row r="37" spans="1:13" ht="18" customHeight="1" x14ac:dyDescent="0.2">
      <c r="A37" s="1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8" customHeight="1" x14ac:dyDescent="0.55000000000000004">
      <c r="A38" s="19"/>
      <c r="B38" s="11"/>
      <c r="C38" s="11"/>
      <c r="D38" s="72" t="s">
        <v>53</v>
      </c>
      <c r="E38" s="74"/>
      <c r="F38" s="74"/>
      <c r="G38" s="74"/>
      <c r="H38" s="20" t="s">
        <v>23</v>
      </c>
      <c r="I38" s="75"/>
      <c r="J38" s="75"/>
      <c r="K38" s="75"/>
      <c r="L38" s="21" t="s">
        <v>54</v>
      </c>
      <c r="M38" s="22"/>
    </row>
    <row r="39" spans="1:13" ht="18" customHeight="1" x14ac:dyDescent="0.55000000000000004">
      <c r="A39" s="19"/>
      <c r="B39" s="11"/>
      <c r="C39" s="11"/>
      <c r="D39" s="23" t="s">
        <v>36</v>
      </c>
      <c r="E39" s="24" t="s">
        <v>55</v>
      </c>
      <c r="F39" s="74" t="s">
        <v>17</v>
      </c>
      <c r="G39" s="74"/>
      <c r="H39" s="25"/>
      <c r="I39" s="71" t="s">
        <v>56</v>
      </c>
      <c r="J39" s="71"/>
      <c r="K39" s="71"/>
      <c r="L39" s="26"/>
      <c r="M39" s="25"/>
    </row>
    <row r="40" spans="1:13" ht="18" customHeight="1" x14ac:dyDescent="0.55000000000000004">
      <c r="A40" s="19"/>
      <c r="B40" s="11"/>
      <c r="C40" s="11"/>
      <c r="D40" s="27">
        <v>4</v>
      </c>
      <c r="E40" s="28">
        <f>COUNTIF(K8:K36,"4")</f>
        <v>0</v>
      </c>
      <c r="F40" s="66">
        <f>(E40*100)/E49</f>
        <v>0</v>
      </c>
      <c r="G40" s="66"/>
      <c r="H40" s="25"/>
      <c r="I40" s="67" t="s">
        <v>57</v>
      </c>
      <c r="J40" s="67"/>
      <c r="K40" s="67"/>
      <c r="L40" s="26"/>
      <c r="M40" s="25"/>
    </row>
    <row r="41" spans="1:13" ht="18" customHeight="1" x14ac:dyDescent="0.55000000000000004">
      <c r="A41" s="19"/>
      <c r="B41" s="11"/>
      <c r="C41" s="11"/>
      <c r="D41" s="28">
        <v>3.5</v>
      </c>
      <c r="E41" s="28">
        <f>COUNTIF(K8:K36,"3.5")</f>
        <v>0</v>
      </c>
      <c r="F41" s="66">
        <f>(E41*100)/E49</f>
        <v>0</v>
      </c>
      <c r="G41" s="66"/>
      <c r="H41" s="29"/>
      <c r="I41" s="70"/>
      <c r="J41" s="70"/>
      <c r="K41" s="70"/>
      <c r="L41" s="30"/>
      <c r="M41" s="25"/>
    </row>
    <row r="42" spans="1:13" ht="18" customHeight="1" x14ac:dyDescent="0.55000000000000004">
      <c r="A42" s="19"/>
      <c r="B42" s="11"/>
      <c r="C42" s="11"/>
      <c r="D42" s="28">
        <v>3</v>
      </c>
      <c r="E42" s="28">
        <f>COUNTIF(K8:K36,"3")</f>
        <v>0</v>
      </c>
      <c r="F42" s="66">
        <f>(E42*100)/E49</f>
        <v>0</v>
      </c>
      <c r="G42" s="66"/>
      <c r="H42" s="20" t="s">
        <v>23</v>
      </c>
      <c r="I42" s="67"/>
      <c r="J42" s="67"/>
      <c r="K42" s="67"/>
      <c r="L42" s="26"/>
      <c r="M42" s="25"/>
    </row>
    <row r="43" spans="1:13" ht="18" customHeight="1" x14ac:dyDescent="0.55000000000000004">
      <c r="A43" s="19"/>
      <c r="B43" s="11"/>
      <c r="C43" s="11"/>
      <c r="D43" s="28">
        <v>2.5</v>
      </c>
      <c r="E43" s="28">
        <f>COUNTIF(K8:K36,"2.5")</f>
        <v>0</v>
      </c>
      <c r="F43" s="66">
        <f>(E43*100)/E49</f>
        <v>0</v>
      </c>
      <c r="G43" s="66"/>
      <c r="H43" s="31"/>
      <c r="I43" s="71" t="s">
        <v>58</v>
      </c>
      <c r="J43" s="71"/>
      <c r="K43" s="71"/>
      <c r="L43" s="32"/>
      <c r="M43" s="31"/>
    </row>
    <row r="44" spans="1:13" ht="18" customHeight="1" x14ac:dyDescent="0.55000000000000004">
      <c r="A44" s="19"/>
      <c r="B44" s="11"/>
      <c r="C44" s="11"/>
      <c r="D44" s="28">
        <v>2</v>
      </c>
      <c r="E44" s="28">
        <f>COUNTIF(K8:K36,"2")</f>
        <v>0</v>
      </c>
      <c r="F44" s="66">
        <f>(E44*100)/E49</f>
        <v>0</v>
      </c>
      <c r="G44" s="66"/>
      <c r="H44" s="68" t="s">
        <v>59</v>
      </c>
      <c r="I44" s="69"/>
      <c r="J44" s="69"/>
      <c r="K44" s="69"/>
      <c r="L44" s="69"/>
      <c r="M44" s="69"/>
    </row>
    <row r="45" spans="1:13" ht="18" customHeight="1" x14ac:dyDescent="0.55000000000000004">
      <c r="A45" s="19"/>
      <c r="B45" s="11"/>
      <c r="C45" s="11"/>
      <c r="D45" s="28">
        <v>1.5</v>
      </c>
      <c r="E45" s="28">
        <f>COUNTIF(K8:K36,"1.5")</f>
        <v>0</v>
      </c>
      <c r="F45" s="66">
        <f>(E45*100)/E49</f>
        <v>0</v>
      </c>
      <c r="G45" s="66"/>
      <c r="H45" s="25"/>
      <c r="I45" s="25"/>
      <c r="J45" s="25"/>
      <c r="K45" s="25"/>
      <c r="L45" s="25"/>
      <c r="M45" s="25"/>
    </row>
    <row r="46" spans="1:13" ht="18" customHeight="1" x14ac:dyDescent="0.55000000000000004">
      <c r="A46" s="19"/>
      <c r="B46" s="11"/>
      <c r="C46" s="11"/>
      <c r="D46" s="28">
        <v>1</v>
      </c>
      <c r="E46" s="28">
        <f>COUNTIF(K8:K36,"1")</f>
        <v>0</v>
      </c>
      <c r="F46" s="66">
        <f>(E46*100)/E49</f>
        <v>0</v>
      </c>
      <c r="G46" s="66"/>
      <c r="H46" s="20" t="s">
        <v>23</v>
      </c>
      <c r="I46" s="67"/>
      <c r="J46" s="67"/>
      <c r="K46" s="67"/>
      <c r="L46" s="26"/>
      <c r="M46" s="25"/>
    </row>
    <row r="47" spans="1:13" ht="18" customHeight="1" x14ac:dyDescent="0.55000000000000004">
      <c r="A47" s="19"/>
      <c r="B47" s="11"/>
      <c r="C47" s="11"/>
      <c r="D47" s="28">
        <v>0</v>
      </c>
      <c r="E47" s="28">
        <f>COUNTIF(K8:K36,"0")</f>
        <v>29</v>
      </c>
      <c r="F47" s="66">
        <f>(E47*100)/E49</f>
        <v>100</v>
      </c>
      <c r="G47" s="66"/>
      <c r="H47" s="25"/>
      <c r="I47" s="67" t="s">
        <v>60</v>
      </c>
      <c r="J47" s="67"/>
      <c r="K47" s="67"/>
      <c r="L47" s="26"/>
      <c r="M47" s="25"/>
    </row>
    <row r="48" spans="1:13" ht="18" customHeight="1" x14ac:dyDescent="0.55000000000000004">
      <c r="A48" s="19"/>
      <c r="B48" s="11"/>
      <c r="C48" s="11"/>
      <c r="D48" s="28" t="s">
        <v>15</v>
      </c>
      <c r="E48" s="28">
        <f>COUNTIF(K8:K36,"ร")</f>
        <v>0</v>
      </c>
      <c r="F48" s="66">
        <f>(E48*100)/E49</f>
        <v>0</v>
      </c>
      <c r="G48" s="66"/>
      <c r="H48" s="25"/>
      <c r="I48" s="67" t="s">
        <v>61</v>
      </c>
      <c r="J48" s="67"/>
      <c r="K48" s="67"/>
      <c r="L48" s="26"/>
      <c r="M48" s="25"/>
    </row>
    <row r="49" spans="4:7" ht="18" customHeight="1" x14ac:dyDescent="0.55000000000000004">
      <c r="D49" s="105" t="s">
        <v>42</v>
      </c>
      <c r="E49" s="105">
        <f>SUM(E40:E48)</f>
        <v>29</v>
      </c>
      <c r="F49" s="66">
        <f>SUM(F40:F48)</f>
        <v>100</v>
      </c>
      <c r="G49" s="66"/>
    </row>
  </sheetData>
  <mergeCells count="33">
    <mergeCell ref="F49:G49"/>
    <mergeCell ref="F40:G40"/>
    <mergeCell ref="I40:K40"/>
    <mergeCell ref="A1:L1"/>
    <mergeCell ref="A2:L2"/>
    <mergeCell ref="A3:L3"/>
    <mergeCell ref="A4:A7"/>
    <mergeCell ref="C4:E7"/>
    <mergeCell ref="F4:J4"/>
    <mergeCell ref="K4:K7"/>
    <mergeCell ref="L4:L7"/>
    <mergeCell ref="G5:G6"/>
    <mergeCell ref="I5:I6"/>
    <mergeCell ref="J5:J6"/>
    <mergeCell ref="D38:G38"/>
    <mergeCell ref="I38:K38"/>
    <mergeCell ref="F39:G39"/>
    <mergeCell ref="I39:K39"/>
    <mergeCell ref="F41:G41"/>
    <mergeCell ref="I41:K41"/>
    <mergeCell ref="F42:G42"/>
    <mergeCell ref="I42:K42"/>
    <mergeCell ref="F43:G43"/>
    <mergeCell ref="I43:K43"/>
    <mergeCell ref="F48:G48"/>
    <mergeCell ref="I48:K48"/>
    <mergeCell ref="F44:G44"/>
    <mergeCell ref="H44:M44"/>
    <mergeCell ref="F45:G45"/>
    <mergeCell ref="F46:G46"/>
    <mergeCell ref="I46:K46"/>
    <mergeCell ref="F47:G47"/>
    <mergeCell ref="I47:K47"/>
  </mergeCells>
  <pageMargins left="0.7" right="0.7" top="0.75" bottom="0.75" header="0.3" footer="0.3"/>
  <pageSetup paperSize="9" scale="76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O4" sqref="O4"/>
    </sheetView>
  </sheetViews>
  <sheetFormatPr defaultRowHeight="14.25" x14ac:dyDescent="0.2"/>
  <sheetData>
    <row r="1" spans="1:13" ht="27.75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4" x14ac:dyDescent="0.2">
      <c r="A2" s="1" t="s">
        <v>1</v>
      </c>
      <c r="B2" s="1" t="s">
        <v>2</v>
      </c>
    </row>
    <row r="3" spans="1:13" ht="24" x14ac:dyDescent="0.2">
      <c r="A3" s="1" t="s">
        <v>3</v>
      </c>
      <c r="B3" s="1" t="s">
        <v>4</v>
      </c>
    </row>
    <row r="4" spans="1:13" ht="24" x14ac:dyDescent="0.2">
      <c r="B4" s="1" t="s">
        <v>5</v>
      </c>
    </row>
    <row r="5" spans="1:13" ht="24" x14ac:dyDescent="0.2">
      <c r="A5" s="1" t="s">
        <v>6</v>
      </c>
    </row>
    <row r="6" spans="1:13" ht="24" x14ac:dyDescent="0.2">
      <c r="A6" s="1" t="s">
        <v>7</v>
      </c>
      <c r="H6" s="1" t="s">
        <v>8</v>
      </c>
    </row>
    <row r="7" spans="1:13" ht="24" x14ac:dyDescent="0.2">
      <c r="A7" s="1" t="s">
        <v>9</v>
      </c>
      <c r="H7" s="1" t="s">
        <v>10</v>
      </c>
    </row>
    <row r="8" spans="1:13" ht="24.75" thickBot="1" x14ac:dyDescent="0.25">
      <c r="A8" s="1" t="s">
        <v>11</v>
      </c>
    </row>
    <row r="9" spans="1:13" ht="48.75" thickBot="1" x14ac:dyDescent="0.25">
      <c r="A9" s="2" t="s">
        <v>12</v>
      </c>
      <c r="B9" s="97" t="s">
        <v>13</v>
      </c>
      <c r="C9" s="98"/>
      <c r="D9" s="98"/>
      <c r="E9" s="98"/>
      <c r="F9" s="98"/>
      <c r="G9" s="98"/>
      <c r="H9" s="98"/>
      <c r="I9" s="98"/>
      <c r="J9" s="98"/>
      <c r="K9" s="99"/>
      <c r="L9" s="3"/>
      <c r="M9" s="4" t="s">
        <v>14</v>
      </c>
    </row>
    <row r="10" spans="1:13" ht="24.75" thickBot="1" x14ac:dyDescent="0.25">
      <c r="A10" s="100">
        <v>97</v>
      </c>
      <c r="B10" s="5">
        <v>4</v>
      </c>
      <c r="C10" s="5">
        <v>3.5</v>
      </c>
      <c r="D10" s="5">
        <v>3</v>
      </c>
      <c r="E10" s="5">
        <v>2.5</v>
      </c>
      <c r="F10" s="5">
        <v>2</v>
      </c>
      <c r="G10" s="5">
        <v>1.5</v>
      </c>
      <c r="H10" s="5">
        <v>1</v>
      </c>
      <c r="I10" s="5">
        <v>0</v>
      </c>
      <c r="J10" s="5" t="s">
        <v>15</v>
      </c>
      <c r="K10" s="5" t="s">
        <v>16</v>
      </c>
      <c r="L10" s="102">
        <v>2.5154639175257731</v>
      </c>
      <c r="M10" s="102">
        <v>10.635893108818941</v>
      </c>
    </row>
    <row r="11" spans="1:13" ht="24.75" thickBot="1" x14ac:dyDescent="0.25">
      <c r="A11" s="101"/>
      <c r="B11" s="6">
        <v>9</v>
      </c>
      <c r="C11" s="6">
        <v>9</v>
      </c>
      <c r="D11" s="6">
        <v>16</v>
      </c>
      <c r="E11" s="6">
        <v>25</v>
      </c>
      <c r="F11" s="6">
        <v>30</v>
      </c>
      <c r="G11" s="6">
        <v>2</v>
      </c>
      <c r="H11" s="6">
        <v>3</v>
      </c>
      <c r="I11" s="6">
        <v>1</v>
      </c>
      <c r="J11" s="6">
        <v>1</v>
      </c>
      <c r="K11" s="6">
        <v>1</v>
      </c>
      <c r="L11" s="103"/>
      <c r="M11" s="103"/>
    </row>
    <row r="12" spans="1:13" ht="24.75" thickBot="1" x14ac:dyDescent="0.25">
      <c r="A12" s="7" t="s">
        <v>17</v>
      </c>
      <c r="B12" s="8">
        <v>9.2783505154639183</v>
      </c>
      <c r="C12" s="8">
        <v>9.2783505154639183</v>
      </c>
      <c r="D12" s="8">
        <v>16.494845360824741</v>
      </c>
      <c r="E12" s="8">
        <v>25.773195876288661</v>
      </c>
      <c r="F12" s="8">
        <v>30.927835051546392</v>
      </c>
      <c r="G12" s="8">
        <v>2.0618556701030926</v>
      </c>
      <c r="H12" s="8">
        <v>3.0927835051546393</v>
      </c>
      <c r="I12" s="8">
        <v>1.0309278350515463</v>
      </c>
      <c r="J12" s="8">
        <v>1.0309278350515463</v>
      </c>
      <c r="K12" s="8">
        <v>1.0309278350515463</v>
      </c>
      <c r="L12" s="104"/>
      <c r="M12" s="104"/>
    </row>
    <row r="13" spans="1:13" ht="24" x14ac:dyDescent="0.2">
      <c r="A13" s="1" t="s">
        <v>18</v>
      </c>
    </row>
    <row r="14" spans="1:13" ht="24" x14ac:dyDescent="0.2">
      <c r="A14" s="1"/>
    </row>
    <row r="15" spans="1:13" ht="24" x14ac:dyDescent="0.2">
      <c r="A15" s="1" t="s">
        <v>19</v>
      </c>
      <c r="D15" s="95" t="s">
        <v>20</v>
      </c>
      <c r="E15" s="95"/>
      <c r="F15" s="95"/>
      <c r="G15" s="95"/>
      <c r="H15" s="95"/>
      <c r="I15" s="95"/>
      <c r="J15" s="95"/>
      <c r="K15" s="95"/>
      <c r="L15" s="95"/>
      <c r="M15" s="95"/>
    </row>
    <row r="16" spans="1:13" ht="24" x14ac:dyDescent="0.2">
      <c r="A16" s="1" t="s">
        <v>21</v>
      </c>
      <c r="D16" s="95" t="s">
        <v>22</v>
      </c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24" x14ac:dyDescent="0.2">
      <c r="A17" s="1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" x14ac:dyDescent="0.2">
      <c r="A18" s="1" t="s">
        <v>23</v>
      </c>
      <c r="H18" s="1" t="s">
        <v>23</v>
      </c>
    </row>
    <row r="19" spans="1:13" ht="24" x14ac:dyDescent="0.2">
      <c r="A19" s="1" t="s">
        <v>24</v>
      </c>
      <c r="F19" s="95" t="s">
        <v>25</v>
      </c>
      <c r="G19" s="95"/>
      <c r="H19" s="95"/>
      <c r="I19" s="95"/>
      <c r="J19" s="95"/>
      <c r="K19" s="95"/>
      <c r="L19" s="95"/>
      <c r="M19" s="95"/>
    </row>
    <row r="20" spans="1:13" ht="24" x14ac:dyDescent="0.2">
      <c r="A20" s="95" t="s">
        <v>26</v>
      </c>
      <c r="B20" s="95"/>
      <c r="C20" s="95"/>
      <c r="D20" s="95"/>
      <c r="F20" s="95" t="s">
        <v>27</v>
      </c>
      <c r="G20" s="95"/>
      <c r="H20" s="95"/>
      <c r="I20" s="95"/>
      <c r="J20" s="95"/>
      <c r="K20" s="95"/>
      <c r="L20" s="95"/>
      <c r="M20" s="95"/>
    </row>
    <row r="21" spans="1:13" ht="24" x14ac:dyDescent="0.2">
      <c r="A21" s="9"/>
      <c r="B21" s="9"/>
      <c r="C21" s="9"/>
      <c r="D21" s="9"/>
      <c r="F21" s="9"/>
      <c r="G21" s="9"/>
      <c r="H21" s="9"/>
      <c r="I21" s="9"/>
      <c r="J21" s="9"/>
      <c r="K21" s="9"/>
      <c r="L21" s="9"/>
      <c r="M21" s="9"/>
    </row>
    <row r="22" spans="1:13" ht="24" x14ac:dyDescent="0.2">
      <c r="C22" s="1" t="s">
        <v>28</v>
      </c>
      <c r="I22" s="1" t="s">
        <v>29</v>
      </c>
    </row>
    <row r="23" spans="1:13" ht="24" x14ac:dyDescent="0.2">
      <c r="C23" s="1"/>
      <c r="I23" s="1"/>
    </row>
    <row r="24" spans="1:13" ht="24" x14ac:dyDescent="0.2">
      <c r="A24" s="10" t="s">
        <v>23</v>
      </c>
    </row>
    <row r="25" spans="1:13" ht="24" x14ac:dyDescent="0.2">
      <c r="A25" s="10" t="s">
        <v>30</v>
      </c>
    </row>
    <row r="26" spans="1:13" ht="24" x14ac:dyDescent="0.2">
      <c r="A26" s="10" t="s">
        <v>31</v>
      </c>
    </row>
  </sheetData>
  <mergeCells count="10">
    <mergeCell ref="D16:M16"/>
    <mergeCell ref="F19:M19"/>
    <mergeCell ref="A20:D20"/>
    <mergeCell ref="F20:M20"/>
    <mergeCell ref="A1:M1"/>
    <mergeCell ref="B9:K9"/>
    <mergeCell ref="A10:A11"/>
    <mergeCell ref="L10:L12"/>
    <mergeCell ref="M10:M12"/>
    <mergeCell ref="D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ห้อง1</vt:lpstr>
      <vt:lpstr>ห้อง2</vt:lpstr>
      <vt:lpstr>ห้อง3</vt:lpstr>
      <vt:lpstr>ห้อง4</vt:lpstr>
      <vt:lpstr>Sheet5</vt:lpstr>
      <vt:lpstr>ห้อง1!Print_Area</vt:lpstr>
      <vt:lpstr>ห้อง2!Print_Area</vt:lpstr>
      <vt:lpstr>ห้อง3!Print_Area</vt:lpstr>
      <vt:lpstr>ห้อง4!Print_Area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2016-03-02T10:07:14Z</cp:lastPrinted>
  <dcterms:created xsi:type="dcterms:W3CDTF">2016-03-02T09:48:33Z</dcterms:created>
  <dcterms:modified xsi:type="dcterms:W3CDTF">2016-03-03T08:25:39Z</dcterms:modified>
</cp:coreProperties>
</file>